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manChyle\Dropbox (AVTG)\ZAKAZKY\2300736, Realizace, Hydropolis, AVT, AKU\OUTPUTS\"/>
    </mc:Choice>
  </mc:AlternateContent>
  <xr:revisionPtr revIDLastSave="0" documentId="13_ncr:1_{FACBB700-94CE-494A-8BAA-AB509BFD74DF}" xr6:coauthVersionLast="47" xr6:coauthVersionMax="47" xr10:uidLastSave="{00000000-0000-0000-0000-000000000000}"/>
  <bookViews>
    <workbookView xWindow="9450" yWindow="1680" windowWidth="32865" windowHeight="19545" xr2:uid="{00000000-000D-0000-FFFF-FFFF00000000}"/>
  </bookViews>
  <sheets>
    <sheet name="GENERAL" sheetId="3" r:id="rId1"/>
    <sheet name="VIDEO" sheetId="1" r:id="rId2"/>
    <sheet name="OSVĚTLENÍ" sheetId="2" r:id="rId3"/>
  </sheets>
  <definedNames>
    <definedName name="_xlnm._FilterDatabase" localSheetId="1" hidden="1">VIDEO!$A$7:$J$55</definedName>
  </definedNames>
  <calcPr calcId="191029"/>
</workbook>
</file>

<file path=xl/calcChain.xml><?xml version="1.0" encoding="utf-8"?>
<calcChain xmlns="http://schemas.openxmlformats.org/spreadsheetml/2006/main">
  <c r="E12" i="2" l="1"/>
  <c r="G16" i="1" l="1"/>
  <c r="A16" i="1"/>
  <c r="G15" i="1"/>
  <c r="G10" i="1" l="1"/>
  <c r="A10" i="1"/>
  <c r="H22" i="2" l="1"/>
  <c r="G55" i="1" l="1"/>
  <c r="G11" i="1"/>
  <c r="G12" i="1"/>
  <c r="G13" i="1"/>
  <c r="G14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9" i="1"/>
  <c r="H9" i="2"/>
  <c r="H10" i="2"/>
  <c r="H11" i="2"/>
  <c r="H16" i="2"/>
  <c r="H23" i="2"/>
  <c r="H24" i="2"/>
  <c r="H25" i="2"/>
  <c r="H26" i="2"/>
  <c r="H27" i="2"/>
  <c r="H28" i="2"/>
  <c r="H29" i="2"/>
  <c r="G57" i="1" l="1"/>
  <c r="A11" i="1"/>
  <c r="A12" i="1"/>
  <c r="A13" i="1"/>
  <c r="A14" i="1"/>
  <c r="A15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29" i="2"/>
  <c r="A23" i="2" l="1"/>
  <c r="A24" i="2"/>
  <c r="A25" i="2"/>
  <c r="A26" i="2"/>
  <c r="A27" i="2"/>
  <c r="A28" i="2"/>
  <c r="A21" i="2"/>
  <c r="A16" i="2"/>
  <c r="A17" i="2"/>
  <c r="A15" i="2"/>
  <c r="E17" i="2" l="1"/>
  <c r="E15" i="2" l="1"/>
  <c r="H15" i="2" s="1"/>
  <c r="H12" i="2"/>
  <c r="E21" i="2"/>
  <c r="H21" i="2" s="1"/>
  <c r="H17" i="2"/>
  <c r="A12" i="2"/>
  <c r="A11" i="2"/>
  <c r="A10" i="2"/>
  <c r="A9" i="2"/>
  <c r="H30" i="2" l="1"/>
  <c r="B9" i="3"/>
  <c r="B8" i="3" l="1"/>
  <c r="B10" i="3" s="1"/>
  <c r="A9" i="1"/>
</calcChain>
</file>

<file path=xl/sharedStrings.xml><?xml version="1.0" encoding="utf-8"?>
<sst xmlns="http://schemas.openxmlformats.org/spreadsheetml/2006/main" count="300" uniqueCount="181">
  <si>
    <t>Položka číslo</t>
  </si>
  <si>
    <t>Označení v dokumentaci</t>
  </si>
  <si>
    <t>Název stavby:</t>
  </si>
  <si>
    <t>Název objektu:</t>
  </si>
  <si>
    <t>Název dílu:</t>
  </si>
  <si>
    <t>Zkratka(označení) dílu:</t>
  </si>
  <si>
    <t>Popis položky</t>
  </si>
  <si>
    <t>Počet měrných jednotek</t>
  </si>
  <si>
    <t>Měrná jednotka</t>
  </si>
  <si>
    <t>Jednotková cena [Kč]</t>
  </si>
  <si>
    <t>Celková cena [Kč]</t>
  </si>
  <si>
    <t>Technické specifikace, uživatelské standardy</t>
  </si>
  <si>
    <t>Výrobce, typ, upřesňující popis</t>
  </si>
  <si>
    <t>I</t>
  </si>
  <si>
    <t>ks</t>
  </si>
  <si>
    <t>HYDROPOLIS</t>
  </si>
  <si>
    <t>EXPOZICE VODA A ŽIVOT - VODOJEM</t>
  </si>
  <si>
    <t>AUDIOVIZUÁLNÍ TECHNIKA</t>
  </si>
  <si>
    <t>Místnost:</t>
  </si>
  <si>
    <t>0.04 - Expoziční komora I
0.05 - Expoziční komora II</t>
  </si>
  <si>
    <t>Zobrazovací technologie</t>
  </si>
  <si>
    <t>Objektiv 0,38:1</t>
  </si>
  <si>
    <t>PANASONIC PT-RZ-990</t>
  </si>
  <si>
    <t>PANASONIC ET-DLE035</t>
  </si>
  <si>
    <t>PANASONIC ET-DLE020</t>
  </si>
  <si>
    <t>BOSE AMU 206</t>
  </si>
  <si>
    <t>EXTRON XTP T HD 4K</t>
  </si>
  <si>
    <t>Audioprocesor</t>
  </si>
  <si>
    <t>BLU-806DA</t>
  </si>
  <si>
    <t>Yamaha AIC128-D</t>
  </si>
  <si>
    <t>Cisco SG250-50P</t>
  </si>
  <si>
    <t>Vlhkuvzdorný box na projektor</t>
  </si>
  <si>
    <t>Extron DXP 168 HD 4K PLUS</t>
  </si>
  <si>
    <t>Převodník Rx</t>
  </si>
  <si>
    <t>Převodník Tx</t>
  </si>
  <si>
    <t>Extron DTP HDMI 330 TX</t>
  </si>
  <si>
    <t>Extron DTP HDMI 330 RX</t>
  </si>
  <si>
    <t>Multimediální přehrávač</t>
  </si>
  <si>
    <t>Apple TV 4K 2021 64GB</t>
  </si>
  <si>
    <t>Tablet pro ovládání techniky</t>
  </si>
  <si>
    <t>Ubiquiti unifi AC PRO</t>
  </si>
  <si>
    <t>kpl</t>
  </si>
  <si>
    <t>Apple iPad Pro 2021 512GB</t>
  </si>
  <si>
    <t>PANASONIC ET-DLE060</t>
  </si>
  <si>
    <t>Osvětlení</t>
  </si>
  <si>
    <t>Centrální ovládací jednotka ArtNet</t>
  </si>
  <si>
    <t>MD</t>
  </si>
  <si>
    <t>PC pro přehrávání světelného obsahu</t>
  </si>
  <si>
    <t>LED digitální pásek monochromatický</t>
  </si>
  <si>
    <t>bm</t>
  </si>
  <si>
    <t>USB-DMX převodník</t>
  </si>
  <si>
    <t>LED pásek monochromatický</t>
  </si>
  <si>
    <t>Atyp. hliníková U lišta LED pásek - přisazená</t>
  </si>
  <si>
    <t>Hliníková U lišta LED digitální pásek přisazená</t>
  </si>
  <si>
    <t>atyp. výrobek, provedení a kotvení dle dílenské dokumentace, RAL dle požadavku investora</t>
  </si>
  <si>
    <t>USB DMX rozhraní pro ovládání DMX zařízení pomocí počítače, výstup až 512 DMX kanálů, kompatibilní s Windows 7, 8 a 10, Mac OS X a Linux, DMX výstup galvanicky izolovaný proti poškození napětím, napájení: 5 VDC přes USB, vč. USB kabel A / B, 5-PIN DMX konektor</t>
  </si>
  <si>
    <t>Hliníková lišta ve tvaru U kompatibilní s dodávaným LED páskem, rozměry a RAL dle dílenské dokumentace</t>
  </si>
  <si>
    <t>B.3A – distribuce</t>
  </si>
  <si>
    <t>B.1C – upravna</t>
  </si>
  <si>
    <t>12 VDC, min. 60 ks LED/m, min. 18 W/m, dělitelnost pásku po 5 cm = 1 px, SPI/DMX kompatibilní, vyzařovací úhel 120°, min. 20 pix/m, teplota chromatičnosti 4000 K</t>
  </si>
  <si>
    <t>LED DMX ovladač 4 kanály</t>
  </si>
  <si>
    <t xml:space="preserve">Napajecí zdroj konstantního napětí </t>
  </si>
  <si>
    <t>Propojovací krabice plastová, dimenze dle potřeby</t>
  </si>
  <si>
    <t>XLR konektory pro DMX rozvody</t>
  </si>
  <si>
    <t>HDMI maticový přepínač o 16 vstupech a 8 výstupech, rozlišení až 4K@4:4:4, podpora HDMI 2.0, data rate až 18 Gbps,4 linkové audio výstupy, RS 232, LAN, výška 2U</t>
  </si>
  <si>
    <t>Umožňuje bezdrátové sdílení obsahu na zobrazovácí zařízení,integrovaná paměť 64GB, rozlišení až 4K, HDMI výstup</t>
  </si>
  <si>
    <t>Technologie: Laser, konstrast: 2500000:1, rozlišení: 1920x1080 (full HD), Světelný výkon: 5000 ANSI, formát: 16:9., HDBaseT, vč. kompatibilního držáku umožňující posun ve třech osách</t>
  </si>
  <si>
    <t>Epson EB-800F + držák</t>
  </si>
  <si>
    <t xml:space="preserve">Iiyama ProLite TF4939UHSC-B1AG </t>
  </si>
  <si>
    <t>Řídící server</t>
  </si>
  <si>
    <t>PC2</t>
  </si>
  <si>
    <t>CPU: min. 4.6GHZ, min. 8 jader, max.spotřeba 100W, min. body v passmarku: 14555 ; GPU: RTX4000 min. 8GB ram, 3x nativní display port s podporou EDID nastavení v ovladačích pro Windows a Linux systém; min. 32GB ram, 2x Gbit Lan, 2x NVME 1TB SSD (master + backup), NBD min. 3 roky</t>
  </si>
  <si>
    <t>PC1</t>
  </si>
  <si>
    <t>CPU: min. 4.6GHZ, min. 8 jader, max.spotřeba 100W, min. body v passmarku: 14555 ; GPU: RTX5000 min. 16GB ram, 4x nativní display port s podporou EDID nastavení v ovladačích pro Windows a Linux systém; min. 32GB ram, 2x Gbit Lan, 2x NVME 1TB SSD (master + backup), NBD min. 3 roky včetně klávesnice, myši a min 1920x1080 IPS monitoru</t>
  </si>
  <si>
    <t>CPU: min. 4.6GHZ, min. 8 jader, max.spotřeba 100W, min. body v passmarku: 14555 ; GPU: RTX5000 min. 16GB ram, 4x nativní display port s podporou EDID nastavení v ovladačích pro Windows a Linux systém; min. 32GB ram, 2x Gbit Lan, 2x NVME 1TB SSD (master + backup), NBD min. 3 roky včetně klávesnice, myši a min. 1920x1080 IPS monitoru</t>
  </si>
  <si>
    <t>PC1d</t>
  </si>
  <si>
    <t>CAM1</t>
  </si>
  <si>
    <t>Ovládací PC A3 stěna - pravá</t>
  </si>
  <si>
    <t>Ovládací PC A3 stěna - střed</t>
  </si>
  <si>
    <t>Ovládací PC B1.A - akvárium</t>
  </si>
  <si>
    <t>Rackový PC E1 - stěna levá</t>
  </si>
  <si>
    <t>Rackový PC E1 - stěna střed</t>
  </si>
  <si>
    <t>Rackový PC E1 - stěna pravá</t>
  </si>
  <si>
    <t>Ovládací PC E1 - dotykový panel 1 - levá</t>
  </si>
  <si>
    <t>MPC1</t>
  </si>
  <si>
    <t>E3 - stěna</t>
  </si>
  <si>
    <t>E4 - stěna</t>
  </si>
  <si>
    <t>E5 - stěna</t>
  </si>
  <si>
    <t>IR1</t>
  </si>
  <si>
    <t>CAM2</t>
  </si>
  <si>
    <t>CPU: min. 3.6GHZ, min. 4 jádra, min. body v passmarku: XXXX ; GPU: RTX3000 min. 6GB ram, 2x nativní display port s podporou EDID nastavení v ovladačích pro Windows a Linux systém; min. 16GB ram, 2x Gbit Lan, 2x NVME 1TB SSD (master + backup), NBD min. 3 roky</t>
  </si>
  <si>
    <t>Whispr , výrobce Tempest, pro DLE-020</t>
  </si>
  <si>
    <t>Whispr , výrobce Tempest, pro DLE-035</t>
  </si>
  <si>
    <t xml:space="preserve">Vlhkuvzdorný box na projektor, kompatibilní s dodávaným projektorem, pro zrcadlový objektiv (UST), připojovací příruby na potrubí min. DN125 </t>
  </si>
  <si>
    <t>Vlhkuvzdorný box na projektor, kompatibilní s dodávaným projektorem, pro landscape objektiv, připojovací příruby na potrubí min. DN125</t>
  </si>
  <si>
    <t>Ovládací PC E2 - stěna</t>
  </si>
  <si>
    <t>Ovládací PC E2 - dotykový stůl</t>
  </si>
  <si>
    <t>Ovládací miniPC E1 - dotykový panel 2 - pravá</t>
  </si>
  <si>
    <t>Ovládací miniPC E1 - dotykový panel 1 - pravá</t>
  </si>
  <si>
    <t>Ovládací miniPC E1 - dotykový panel 2 - levá</t>
  </si>
  <si>
    <t>48x10/100/1000 RJ-45, 2xGbE SFP/RJ-45, PoE min.  370 W, 1U, min. 512 MB RAM, max. 5 kg</t>
  </si>
  <si>
    <t>Dante karta obsahující až 256 kanálů (128 in/128out), kompatibilní s PCI Express x 4 slots v1.0 a výše</t>
  </si>
  <si>
    <t>AVT - VIDEO</t>
  </si>
  <si>
    <t>AVT - OSVĚTLENÍ</t>
  </si>
  <si>
    <t>B.1C – úpravna</t>
  </si>
  <si>
    <t>B.1B – exponát</t>
  </si>
  <si>
    <t>B.3B – exponát</t>
  </si>
  <si>
    <t>Modulární konektor RJ-45 STP, Cat.6a, přímý</t>
  </si>
  <si>
    <t>Převodník ArtNet signálu /zesilovač/ digitálních pásků</t>
  </si>
  <si>
    <t>Propojovací kabeláž uvnitř RACKu</t>
  </si>
  <si>
    <t>atyp police pro uložení LED napájecích zdrojů, vč. aktivního chlazení</t>
  </si>
  <si>
    <t>Cat.6a patch kabely, napájecí kabely pro zdroje, 2 x PDU 8x zásuvek</t>
  </si>
  <si>
    <t>Síťový přepínač</t>
  </si>
  <si>
    <t>Atyp AVTG, 2x Beetronic 22HD7M, Rpi 4B, 4GB RAM, 2x etherCON Neutrik</t>
  </si>
  <si>
    <t>PC DANTE karta</t>
  </si>
  <si>
    <t>Reproduktory pasivní</t>
  </si>
  <si>
    <t>Rack police pro PC + příslušenství</t>
  </si>
  <si>
    <t>vč. aktivního chlazení racku min. 500 m3/h, rack police 19" atyp</t>
  </si>
  <si>
    <t>5-PIN/3-PIN XLR konektor typu F, vč. instalačního materiálu</t>
  </si>
  <si>
    <t>CAT.6a průmyslové konektory pro ArtNet rozvody</t>
  </si>
  <si>
    <t>Propojovací krabice pro napojení LED napajecích zdrojů</t>
  </si>
  <si>
    <t>TOTAL</t>
  </si>
  <si>
    <t>EDU Panel</t>
  </si>
  <si>
    <t>EDU</t>
  </si>
  <si>
    <t>Maticový obrazový přepínač</t>
  </si>
  <si>
    <t>49" dotykový displej</t>
  </si>
  <si>
    <t>Anténní systém se třemi dualbandovými antémami, 2x 1 Gbit LAN port s napájením po PoE, podpora 802.11a, 802.11ac, 802.11b, 802.11g, 802.11n standardů, frekvenční rozsah 2.4, 5 GHz</t>
  </si>
  <si>
    <t>Trackovací kamera B1.A - akvárium</t>
  </si>
  <si>
    <t>IR Lampa vhodná pro rozměr stolu</t>
  </si>
  <si>
    <t>IR lampa pro E2 - dotykový stůl</t>
  </si>
  <si>
    <t>Kamera pro E2 - dotykový stůl</t>
  </si>
  <si>
    <t>Ultrakrátký projektor E2 - dotykový stůl</t>
  </si>
  <si>
    <t>AP - přístupový bod WiFi</t>
  </si>
  <si>
    <t>Tablet s obrazovkou o úhlopříčce min. 11", vnitřní pamět 512 GB, rozlišení 2388 × 1668 bodů, 8 jádrový procesor, operační pamět 8 GB RAM</t>
  </si>
  <si>
    <t>Reproduktor určený pro venkovní instalace, krytí IP55, impedance 8 Ω, vyzařovací úhel 120° x 60°, výkon 200 W, citlivost 92 db, barva černá</t>
  </si>
  <si>
    <t>Audioprocesor s DANTE rozhraním obsahující až 256 kanálů, čtyři sloty pro vstupní/výstupní karty, BLU link, 1x RJ-45</t>
  </si>
  <si>
    <t>Ovládací PC A3 stěna - levá</t>
  </si>
  <si>
    <t>110 stupňů FOV, 60 FPS, Nejspis 2x Microsoft Azure Kinect nebo zoomovatelny objektiv s kamerkou bez IR filtru typu Troli..?</t>
  </si>
  <si>
    <t>Převádí video, audio a RS-232 signály po Cat.6a kabelu ve standartu XTP(HDbaseT) na vzdálenost až 100 m, rozlišení až 4K</t>
  </si>
  <si>
    <t>umístění E1 Velín, technologie LED, 500 cd/m2, min. 1100:1, 178deg/178deg, 4K UHD, 3840 x 2160 px, 16:9, dotyková obrazovka, USB 2.0 připojení, VESA 400x200 mm, max. 35 kg, černá, max 150 W za provozu</t>
  </si>
  <si>
    <t>Převádí DTP/HDBaseT formát do HDMI na vzdálenost až 100 m, rozlišení až 4K UHD</t>
  </si>
  <si>
    <t>Převádí HDMI  do DTP/HDBaseT formátu na vzdálenost až 100 m, rozlišení až 4K</t>
  </si>
  <si>
    <t>Multi-display procesor</t>
  </si>
  <si>
    <t>Datapath Fx4-HDR</t>
  </si>
  <si>
    <t>Obrazový procesor pro prezentaci na projekci s minimálně dvěma projektory s bezešvým obrazem. 1x vstup HDMI HDR 4K, min. 2x HDMI výstup, konfigurace pomocí Wall Designer softwaru.</t>
  </si>
  <si>
    <t>III</t>
  </si>
  <si>
    <t>Připojovací krabice IP68</t>
  </si>
  <si>
    <t>IP68 připojovací krabice vč. svorek, PG průchodek</t>
  </si>
  <si>
    <t>celkem bez DPH</t>
  </si>
  <si>
    <t>Projektor 8000 ANSI (Katakomby)</t>
  </si>
  <si>
    <t>Projektor 10000 ANSI (Velín)</t>
  </si>
  <si>
    <t xml:space="preserve">Přístroj pro promítání obrazu, zobrazovací technologie 1xDLP čip nebo 3xDLP čip, úhlopříčka zobrazovacího elementu min. 0,8 palce, rozlišení čipu nejméně 1920x1200 s poměrem stran 16:10, světelný zdroj s laserovými diodami, světelný výstup nejméně 10000 lm, rozlišení promítaného obrazu 3840x2400 obrazových bodů pomocí technologie čtyřnásobení obrazového pixelu, doba provozu nejméně 20000 hodin pro pokles svítivosti světelného zdroje na 1/2 nominální hodnoty, integrovaná technologie geometrické korekce a kalibrace obrazu při bezešvém spojování obrazů promítaných z více projektorů na nerovné či zakřivené povrchy pomocí softwaru a externích kamer, hermeticky uzavřená optická cesta bez možnosti vnikání prachu, instalace projektoru v libovolné pracovní poloze, bez standardního objektivu, připojení obrazového signálu a řízení po jednom kabelu typu CATx kompatibilní se standardem HDBaseT zásuvný modul, slot pro zásuvný modul s technologií SDM, napájení 100 - 240 V s maximálním příkonem 900 W, rozměry bez objektivu: š≤500mm, výška≤220mm, hloubka≤550mm, hmotnost bez objektivu≤27kg. </t>
  </si>
  <si>
    <t xml:space="preserve">Zařízení pro distribuci výkonu do systému ozvučení se 16ti nezávislými zvukovými kanály, minimální příkon jednoho kanálu 250W při zátěži 4 ohmy, 16x linkový vstup, vstup s rozhraním DANTE (nebo zásuvný modul), konfigurace přes síťové rozhraní ethernet, RJ-45, vnitřní DSP s přednastavenými charakteristikami reproduktorů. </t>
  </si>
  <si>
    <t>2x BOSE POWER MATCH PM8250N
2x POWERMATCH DANTE CARD</t>
  </si>
  <si>
    <t>LCD panel s úhlopříčkou 65" pro signage aplikace, rozlišení panelu UHD, svítivost 500nit, provozní charakteristika 24/7.</t>
  </si>
  <si>
    <t xml:space="preserve">Průmyslová kamera s možností výměny objektivů s průmyslovým bajonetem typu "C-mount", minimální rozlišení obrazového elementu 12Mpx, minimální velikost obrazového bodu na čipu 5,5um, min. 30fps, podpora knihoven SDK/API C++, C# nebo Python. </t>
  </si>
  <si>
    <t>CPU: min. 3.6 GHz, min. 4 jádra; GPU min. RTX2000 min. 1GB VRAM nebo srovnatelné; min. 16GB RAM, 2x Gbit Lan, 2x NVME 1TB SSD (master + backup), NBD min. 3 roky</t>
  </si>
  <si>
    <t>ArtNet Ethernet-Pixel převodník, min. 20x RJ-45 port, 1x Ethernet port 100 Mbit, podporované formáty dat: ESP, Art-Net, sACN, KiNet, Vstupní napětí: 90 - 260 VAC 50/60 Hz, 19" 1U velikost</t>
  </si>
  <si>
    <t>Převodník signálu Ethernet na jednotlivé Pixely SPI nebo DMX, možnost ovládat až 340 jednotlivých RGB pixelů (2 DMX vesmíry), vstupní napětí 12-24 VDC, 1x RJ-45 port. Převodník může být součástí LED pásku.</t>
  </si>
  <si>
    <t>DMX 512 4-kanálový ovladač určený pro LED systémy se společnou anodou, minimálně 8 A na kanál PWM, vstup/výstup - XLR-3 nebo RJ-45 konektory, šroubovací svorkovnice-napájení, RGBW výstup, rozlišení 16-bit</t>
  </si>
  <si>
    <t>12-24 VDC, min. 60 ks LED/metr, typ. LED čipů SMD 2835, teplota chromatičnosti 4000K, CRI 90+, záruka 3 roky</t>
  </si>
  <si>
    <t>Racková police + příslušenství</t>
  </si>
  <si>
    <t>Napájecí zdroj typu CV (konstantní napětí) pro LED, výkon min. 480 W, IP65, 12-24 VDC, účinnost min. 92 % při 230 VAC, PFC, možnost regulace výstupního napětí min. + 5%</t>
  </si>
  <si>
    <t>Objektiv 0,68 - 0,95:1</t>
  </si>
  <si>
    <t>Zoomovatelný objektiv s širokoúhlou optikou pro krátkou projekční vzdáleností, throw ratio 0,68 - 0,95:1 při WUXGA rozlišení, kompatibilní s dodávanými projektory.</t>
  </si>
  <si>
    <t>Fixní objektiv s ultrakrátkou projekční vzdáleností, throw ratio 0.380:1 při WUXGA rozlišení, kompatibilní s dodávanými projektory.</t>
  </si>
  <si>
    <t>Zoomovatelný objektiv s ultrakrátkou projekční vzdáleností, throw ratio 0.308 - 0.330:1, kompatibilní s dodávanými projektory.</t>
  </si>
  <si>
    <t>VIDEO</t>
  </si>
  <si>
    <t>OSVĚTLENÍ</t>
  </si>
  <si>
    <t>bez DPH</t>
  </si>
  <si>
    <t>PŘEHLED</t>
  </si>
  <si>
    <t>Objektiv 0.308 - 0.330:1</t>
  </si>
  <si>
    <t>Zesilovací systém pro ozvučení</t>
  </si>
  <si>
    <t>Displej 65"</t>
  </si>
  <si>
    <t>Atyp kovová skříň na displeje 65"</t>
  </si>
  <si>
    <t>Atyp kovová skříň pro instalalci dvojice displejů, celkový rozměr 1500x1500 mm, dopracování návrhu bude součástí dílenské dokumentace a odsouhlaseno architektem.</t>
  </si>
  <si>
    <t>Převodník videosignálu pro přenos po CAT6A</t>
  </si>
  <si>
    <t>Atypický výrobek vzdělávacího prezentačního panelu, ocelová konstrukce (RAL9005) + pohledové sklo ESG vč. zatmavující folie, 2x 22" displej, vlhkuvzdorný, napájení 12 VDC, zásuvka 2x RJ-45, vč. multimediální video distribuce HDBaseT, vč. atyp. uchycení na skleněné zábradlí, interaktivní prvek - přepínač/tlačítko antivandal nebo dotykové</t>
  </si>
  <si>
    <t>Přístroj pro promítání obrazu, zobrazovací technologie 1xDLP čip nebo 3xDLP čip, úhlopříčka zobrazovacího elementu min. 0,8 palce, rozlišení čipu nejméně 1920x1200 s poměrem stran 16:10, světelný zdroj s laserovými diodami, světelný výstup nejméně 8000 lm, doba provozu nejméně 20000 hodin pro pokles svítivosti světelného zdroje na 1/2 nominální hodnoty, integrovaná technologie geometrické korekce a kalibrace obrazu při bezešvém spojování obrazů promítaných z více projektorů na nerovné či zakřivené povrchy pomocí softwaru a externích kamer, hermeticky uzavřená optická cesta bez možnosti vnikání prachu, instalace projektoru v libovolné pracovní poloze, bez standardního objektivu, připojení obrazového signálu a řízení po jednom kabelu typu CATx kompatibilní se standardem HDBaseT zásuvný modul, slot pro zásuvný modul s technologií SDM, napájení 100 - 240 V s maximálním příkonem 600 W, rozměry bez objektivu: š≤500mm, výška≤220mm, hloubka≤550mm, hmotnost bez objektivu≤27kg.</t>
  </si>
  <si>
    <t>Programování</t>
  </si>
  <si>
    <t>Programování AV techniky, kalibrace promítacího systému, nasazení obsahu a testování v reálných provozních podmínkách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</si>
</sst>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\-"/>
    <numFmt numFmtId="165" formatCode="#,##0\ &quot;Kč&quot;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sz val="8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2"/>
      <name val="Arial Narrow"/>
      <family val="2"/>
      <charset val="238"/>
    </font>
    <font>
      <sz val="12"/>
      <color rgb="FFFF0000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0"/>
      <name val="Arial Narrow"/>
      <family val="2"/>
      <charset val="238"/>
    </font>
    <font>
      <i/>
      <sz val="12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8"/>
      </left>
      <right style="thin">
        <color indexed="8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</borders>
  <cellStyleXfs count="2">
    <xf numFmtId="0" fontId="0" fillId="0" borderId="0"/>
    <xf numFmtId="0" fontId="3" fillId="0" borderId="0"/>
  </cellStyleXfs>
  <cellXfs count="14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37" fontId="2" fillId="0" borderId="0" xfId="0" applyNumberFormat="1" applyFont="1"/>
    <xf numFmtId="37" fontId="0" fillId="0" borderId="0" xfId="0" applyNumberFormat="1"/>
    <xf numFmtId="0" fontId="0" fillId="0" borderId="0" xfId="0" applyAlignment="1">
      <alignment horizontal="center"/>
    </xf>
    <xf numFmtId="0" fontId="1" fillId="0" borderId="15" xfId="0" applyFont="1" applyBorder="1" applyAlignment="1">
      <alignment horizontal="center"/>
    </xf>
    <xf numFmtId="0" fontId="5" fillId="0" borderId="28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6" fillId="0" borderId="25" xfId="0" applyFont="1" applyBorder="1"/>
    <xf numFmtId="0" fontId="5" fillId="0" borderId="25" xfId="0" applyFont="1" applyBorder="1"/>
    <xf numFmtId="164" fontId="6" fillId="0" borderId="25" xfId="0" applyNumberFormat="1" applyFont="1" applyBorder="1"/>
    <xf numFmtId="0" fontId="5" fillId="0" borderId="26" xfId="0" applyFont="1" applyBorder="1"/>
    <xf numFmtId="0" fontId="7" fillId="0" borderId="19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22" xfId="0" applyFont="1" applyBorder="1"/>
    <xf numFmtId="0" fontId="7" fillId="0" borderId="1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9" xfId="0" applyFont="1" applyBorder="1"/>
    <xf numFmtId="0" fontId="7" fillId="0" borderId="5" xfId="0" applyFont="1" applyBorder="1" applyAlignment="1">
      <alignment wrapText="1"/>
    </xf>
    <xf numFmtId="164" fontId="7" fillId="0" borderId="9" xfId="0" applyNumberFormat="1" applyFont="1" applyBorder="1" applyAlignment="1">
      <alignment horizontal="right"/>
    </xf>
    <xf numFmtId="0" fontId="7" fillId="0" borderId="5" xfId="0" applyFont="1" applyBorder="1" applyAlignment="1">
      <alignment vertical="top" wrapText="1"/>
    </xf>
    <xf numFmtId="0" fontId="7" fillId="0" borderId="9" xfId="0" applyFont="1" applyBorder="1" applyAlignment="1">
      <alignment horizontal="left"/>
    </xf>
    <xf numFmtId="0" fontId="5" fillId="0" borderId="0" xfId="0" applyFont="1"/>
    <xf numFmtId="0" fontId="7" fillId="0" borderId="0" xfId="0" applyFont="1"/>
    <xf numFmtId="0" fontId="8" fillId="0" borderId="9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7" xfId="0" applyFont="1" applyBorder="1"/>
    <xf numFmtId="0" fontId="9" fillId="0" borderId="14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164" fontId="7" fillId="0" borderId="14" xfId="0" applyNumberFormat="1" applyFont="1" applyBorder="1" applyAlignment="1">
      <alignment horizontal="right"/>
    </xf>
    <xf numFmtId="164" fontId="7" fillId="0" borderId="7" xfId="0" applyNumberFormat="1" applyFont="1" applyBorder="1" applyAlignment="1">
      <alignment horizontal="right"/>
    </xf>
    <xf numFmtId="0" fontId="7" fillId="0" borderId="8" xfId="0" applyFont="1" applyBorder="1" applyAlignment="1">
      <alignment wrapText="1"/>
    </xf>
    <xf numFmtId="37" fontId="7" fillId="0" borderId="0" xfId="0" applyNumberFormat="1" applyFont="1"/>
    <xf numFmtId="0" fontId="5" fillId="0" borderId="2" xfId="0" applyFont="1" applyBorder="1"/>
    <xf numFmtId="0" fontId="5" fillId="0" borderId="5" xfId="0" applyFont="1" applyBorder="1"/>
    <xf numFmtId="0" fontId="5" fillId="0" borderId="0" xfId="0" applyFont="1" applyAlignment="1">
      <alignment horizontal="center"/>
    </xf>
    <xf numFmtId="0" fontId="5" fillId="0" borderId="8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21" xfId="0" applyFont="1" applyBorder="1"/>
    <xf numFmtId="0" fontId="5" fillId="0" borderId="15" xfId="0" applyFont="1" applyBorder="1"/>
    <xf numFmtId="0" fontId="4" fillId="0" borderId="27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top"/>
    </xf>
    <xf numFmtId="0" fontId="5" fillId="0" borderId="32" xfId="0" applyFont="1" applyBorder="1"/>
    <xf numFmtId="0" fontId="7" fillId="0" borderId="22" xfId="0" applyFont="1" applyBorder="1" applyAlignment="1">
      <alignment horizontal="left"/>
    </xf>
    <xf numFmtId="164" fontId="8" fillId="0" borderId="30" xfId="1" applyNumberFormat="1" applyFont="1" applyBorder="1" applyAlignment="1">
      <alignment horizontal="right"/>
    </xf>
    <xf numFmtId="164" fontId="7" fillId="0" borderId="31" xfId="0" applyNumberFormat="1" applyFont="1" applyBorder="1" applyAlignment="1">
      <alignment horizontal="right"/>
    </xf>
    <xf numFmtId="49" fontId="7" fillId="0" borderId="23" xfId="0" applyNumberFormat="1" applyFont="1" applyBorder="1" applyAlignment="1">
      <alignment wrapText="1"/>
    </xf>
    <xf numFmtId="164" fontId="8" fillId="0" borderId="20" xfId="1" applyNumberFormat="1" applyFont="1" applyBorder="1" applyAlignment="1">
      <alignment horizontal="right"/>
    </xf>
    <xf numFmtId="164" fontId="7" fillId="0" borderId="4" xfId="0" applyNumberFormat="1" applyFont="1" applyBorder="1" applyAlignment="1">
      <alignment horizontal="right"/>
    </xf>
    <xf numFmtId="0" fontId="11" fillId="0" borderId="9" xfId="0" applyFont="1" applyBorder="1" applyAlignment="1">
      <alignment horizontal="center"/>
    </xf>
    <xf numFmtId="164" fontId="12" fillId="0" borderId="20" xfId="1" applyNumberFormat="1" applyFont="1" applyBorder="1" applyAlignment="1">
      <alignment horizontal="right"/>
    </xf>
    <xf numFmtId="0" fontId="7" fillId="0" borderId="13" xfId="0" applyFont="1" applyBorder="1" applyAlignment="1">
      <alignment wrapText="1"/>
    </xf>
    <xf numFmtId="0" fontId="7" fillId="0" borderId="4" xfId="0" applyFont="1" applyBorder="1" applyAlignment="1">
      <alignment horizontal="left"/>
    </xf>
    <xf numFmtId="164" fontId="7" fillId="0" borderId="33" xfId="0" applyNumberFormat="1" applyFont="1" applyBorder="1" applyAlignment="1">
      <alignment horizontal="right"/>
    </xf>
    <xf numFmtId="0" fontId="7" fillId="0" borderId="10" xfId="0" applyFont="1" applyBorder="1"/>
    <xf numFmtId="0" fontId="7" fillId="0" borderId="4" xfId="0" applyFont="1" applyBorder="1" applyAlignment="1">
      <alignment horizontal="center"/>
    </xf>
    <xf numFmtId="0" fontId="7" fillId="0" borderId="4" xfId="0" applyFont="1" applyBorder="1"/>
    <xf numFmtId="0" fontId="7" fillId="0" borderId="5" xfId="0" applyFont="1" applyBorder="1"/>
    <xf numFmtId="37" fontId="5" fillId="0" borderId="0" xfId="0" applyNumberFormat="1" applyFont="1"/>
    <xf numFmtId="0" fontId="5" fillId="0" borderId="0" xfId="0" applyFont="1" applyAlignment="1">
      <alignment horizontal="center" wrapText="1"/>
    </xf>
    <xf numFmtId="0" fontId="6" fillId="0" borderId="25" xfId="0" applyFont="1" applyBorder="1" applyAlignment="1">
      <alignment horizontal="center"/>
    </xf>
    <xf numFmtId="165" fontId="0" fillId="0" borderId="0" xfId="0" applyNumberFormat="1"/>
    <xf numFmtId="165" fontId="10" fillId="0" borderId="0" xfId="0" applyNumberFormat="1" applyFont="1"/>
    <xf numFmtId="0" fontId="5" fillId="0" borderId="0" xfId="0" applyFont="1" applyAlignment="1">
      <alignment horizontal="right"/>
    </xf>
    <xf numFmtId="0" fontId="13" fillId="0" borderId="27" xfId="0" applyFont="1" applyBorder="1" applyAlignment="1">
      <alignment horizontal="center" wrapText="1"/>
    </xf>
    <xf numFmtId="0" fontId="13" fillId="0" borderId="28" xfId="0" applyFont="1" applyBorder="1" applyAlignment="1">
      <alignment horizont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/>
    </xf>
    <xf numFmtId="0" fontId="13" fillId="0" borderId="25" xfId="0" applyFont="1" applyBorder="1" applyAlignment="1">
      <alignment horizontal="center"/>
    </xf>
    <xf numFmtId="0" fontId="14" fillId="0" borderId="25" xfId="0" applyFont="1" applyBorder="1"/>
    <xf numFmtId="0" fontId="13" fillId="0" borderId="25" xfId="0" applyFont="1" applyBorder="1"/>
    <xf numFmtId="164" fontId="14" fillId="0" borderId="25" xfId="0" applyNumberFormat="1" applyFont="1" applyBorder="1"/>
    <xf numFmtId="0" fontId="13" fillId="0" borderId="26" xfId="0" applyFont="1" applyBorder="1"/>
    <xf numFmtId="0" fontId="13" fillId="0" borderId="19" xfId="0" applyFont="1" applyBorder="1" applyAlignment="1">
      <alignment horizontal="center"/>
    </xf>
    <xf numFmtId="0" fontId="13" fillId="0" borderId="22" xfId="0" applyFont="1" applyBorder="1" applyAlignment="1">
      <alignment horizontal="center"/>
    </xf>
    <xf numFmtId="0" fontId="13" fillId="0" borderId="22" xfId="0" applyFont="1" applyBorder="1"/>
    <xf numFmtId="164" fontId="15" fillId="0" borderId="22" xfId="1" applyNumberFormat="1" applyFont="1" applyBorder="1" applyAlignment="1">
      <alignment horizontal="right"/>
    </xf>
    <xf numFmtId="2" fontId="13" fillId="0" borderId="23" xfId="0" applyNumberFormat="1" applyFont="1" applyBorder="1" applyAlignment="1">
      <alignment wrapText="1"/>
    </xf>
    <xf numFmtId="0" fontId="13" fillId="0" borderId="12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9" xfId="0" applyFont="1" applyBorder="1"/>
    <xf numFmtId="164" fontId="15" fillId="0" borderId="9" xfId="1" applyNumberFormat="1" applyFont="1" applyBorder="1" applyAlignment="1">
      <alignment horizontal="right"/>
    </xf>
    <xf numFmtId="0" fontId="13" fillId="0" borderId="5" xfId="0" applyFont="1" applyBorder="1" applyAlignment="1">
      <alignment wrapText="1"/>
    </xf>
    <xf numFmtId="164" fontId="13" fillId="0" borderId="9" xfId="0" applyNumberFormat="1" applyFont="1" applyBorder="1" applyAlignment="1">
      <alignment horizontal="right"/>
    </xf>
    <xf numFmtId="0" fontId="13" fillId="0" borderId="5" xfId="0" applyFont="1" applyBorder="1" applyAlignment="1">
      <alignment vertical="top" wrapText="1"/>
    </xf>
    <xf numFmtId="0" fontId="13" fillId="0" borderId="9" xfId="0" applyFont="1" applyBorder="1" applyAlignment="1">
      <alignment horizontal="left"/>
    </xf>
    <xf numFmtId="0" fontId="16" fillId="0" borderId="9" xfId="0" applyFont="1" applyBorder="1"/>
    <xf numFmtId="0" fontId="13" fillId="0" borderId="9" xfId="0" applyFont="1" applyBorder="1" applyAlignment="1">
      <alignment wrapText="1"/>
    </xf>
    <xf numFmtId="164" fontId="0" fillId="0" borderId="0" xfId="0" applyNumberFormat="1"/>
    <xf numFmtId="164" fontId="10" fillId="0" borderId="0" xfId="0" applyNumberFormat="1" applyFont="1"/>
    <xf numFmtId="0" fontId="15" fillId="0" borderId="12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5" fillId="0" borderId="9" xfId="0" applyFont="1" applyBorder="1" applyAlignment="1">
      <alignment horizontal="left"/>
    </xf>
    <xf numFmtId="164" fontId="15" fillId="0" borderId="9" xfId="0" applyNumberFormat="1" applyFont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9" xfId="0" applyFont="1" applyBorder="1"/>
    <xf numFmtId="0" fontId="8" fillId="0" borderId="9" xfId="0" applyFont="1" applyBorder="1" applyAlignment="1">
      <alignment horizontal="left"/>
    </xf>
    <xf numFmtId="164" fontId="8" fillId="0" borderId="4" xfId="0" applyNumberFormat="1" applyFont="1" applyBorder="1" applyAlignment="1">
      <alignment horizontal="right"/>
    </xf>
    <xf numFmtId="0" fontId="8" fillId="0" borderId="5" xfId="0" applyFont="1" applyBorder="1" applyAlignment="1">
      <alignment wrapText="1"/>
    </xf>
    <xf numFmtId="0" fontId="8" fillId="0" borderId="5" xfId="0" applyFont="1" applyBorder="1" applyAlignment="1">
      <alignment vertical="top" wrapText="1"/>
    </xf>
    <xf numFmtId="0" fontId="17" fillId="0" borderId="9" xfId="0" applyFont="1" applyBorder="1"/>
    <xf numFmtId="0" fontId="8" fillId="0" borderId="13" xfId="0" applyFont="1" applyBorder="1" applyAlignment="1">
      <alignment wrapText="1"/>
    </xf>
    <xf numFmtId="0" fontId="5" fillId="0" borderId="1" xfId="0" applyFont="1" applyBorder="1" applyAlignment="1">
      <alignment horizontal="right"/>
    </xf>
    <xf numFmtId="0" fontId="5" fillId="0" borderId="18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17" xfId="0" applyFont="1" applyBorder="1" applyAlignment="1">
      <alignment horizontal="right"/>
    </xf>
    <xf numFmtId="0" fontId="13" fillId="0" borderId="4" xfId="0" applyFont="1" applyBorder="1"/>
    <xf numFmtId="0" fontId="13" fillId="0" borderId="4" xfId="0" applyFont="1" applyBorder="1" applyAlignment="1">
      <alignment wrapText="1"/>
    </xf>
    <xf numFmtId="0" fontId="13" fillId="0" borderId="35" xfId="0" applyFont="1" applyBorder="1" applyAlignment="1">
      <alignment wrapText="1"/>
    </xf>
    <xf numFmtId="0" fontId="13" fillId="0" borderId="35" xfId="0" applyFont="1" applyBorder="1"/>
    <xf numFmtId="0" fontId="13" fillId="0" borderId="34" xfId="0" applyFont="1" applyBorder="1" applyAlignment="1">
      <alignment horizontal="center" vertical="center" wrapText="1"/>
    </xf>
    <xf numFmtId="0" fontId="13" fillId="0" borderId="31" xfId="0" applyFont="1" applyBorder="1"/>
    <xf numFmtId="0" fontId="13" fillId="0" borderId="37" xfId="0" applyFont="1" applyBorder="1" applyAlignment="1">
      <alignment wrapText="1"/>
    </xf>
    <xf numFmtId="0" fontId="13" fillId="0" borderId="38" xfId="0" applyFont="1" applyBorder="1"/>
    <xf numFmtId="0" fontId="13" fillId="0" borderId="36" xfId="0" applyFont="1" applyBorder="1"/>
    <xf numFmtId="0" fontId="7" fillId="0" borderId="39" xfId="0" applyFont="1" applyBorder="1"/>
    <xf numFmtId="0" fontId="7" fillId="0" borderId="40" xfId="0" applyFont="1" applyBorder="1"/>
    <xf numFmtId="0" fontId="5" fillId="0" borderId="0" xfId="0" applyFont="1" applyBorder="1"/>
    <xf numFmtId="0" fontId="5" fillId="0" borderId="41" xfId="0" applyFont="1" applyBorder="1" applyAlignment="1">
      <alignment horizontal="center" vertical="center" wrapText="1"/>
    </xf>
    <xf numFmtId="0" fontId="7" fillId="0" borderId="42" xfId="0" applyFont="1" applyBorder="1"/>
    <xf numFmtId="0" fontId="7" fillId="0" borderId="13" xfId="0" applyFont="1" applyBorder="1"/>
    <xf numFmtId="0" fontId="5" fillId="0" borderId="13" xfId="0" applyFont="1" applyBorder="1"/>
    <xf numFmtId="0" fontId="7" fillId="0" borderId="43" xfId="0" applyFont="1" applyBorder="1"/>
    <xf numFmtId="0" fontId="7" fillId="0" borderId="11" xfId="0" applyFont="1" applyBorder="1" applyAlignment="1">
      <alignment horizontal="center"/>
    </xf>
    <xf numFmtId="0" fontId="7" fillId="0" borderId="11" xfId="0" applyFont="1" applyBorder="1"/>
    <xf numFmtId="0" fontId="6" fillId="0" borderId="11" xfId="0" applyFont="1" applyBorder="1" applyAlignment="1">
      <alignment horizontal="right"/>
    </xf>
    <xf numFmtId="164" fontId="6" fillId="0" borderId="11" xfId="0" applyNumberFormat="1" applyFont="1" applyBorder="1"/>
    <xf numFmtId="0" fontId="0" fillId="0" borderId="0" xfId="0" applyBorder="1"/>
    <xf numFmtId="0" fontId="13" fillId="0" borderId="11" xfId="0" applyFont="1" applyBorder="1" applyAlignment="1">
      <alignment horizontal="center" vertical="center" wrapText="1"/>
    </xf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right"/>
    </xf>
    <xf numFmtId="164" fontId="6" fillId="0" borderId="0" xfId="0" applyNumberFormat="1" applyFont="1" applyBorder="1"/>
    <xf numFmtId="0" fontId="7" fillId="0" borderId="14" xfId="0" applyFont="1" applyBorder="1" applyAlignment="1">
      <alignment horizontal="left"/>
    </xf>
    <xf numFmtId="0" fontId="7" fillId="0" borderId="14" xfId="0" applyFont="1" applyBorder="1" applyAlignment="1">
      <alignment horizontal="center"/>
    </xf>
    <xf numFmtId="0" fontId="7" fillId="0" borderId="8" xfId="0" applyFont="1" applyBorder="1"/>
    <xf numFmtId="0" fontId="6" fillId="0" borderId="0" xfId="0" applyFont="1" applyBorder="1"/>
    <xf numFmtId="0" fontId="6" fillId="0" borderId="11" xfId="0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5" fillId="0" borderId="21" xfId="0" applyFont="1" applyBorder="1" applyAlignment="1">
      <alignment horizontal="center"/>
    </xf>
    <xf numFmtId="164" fontId="0" fillId="0" borderId="0" xfId="0" applyNumberFormat="1" applyBorder="1"/>
  </cellXfs>
  <cellStyles count="2">
    <cellStyle name="Normální" xfId="0" builtinId="0"/>
    <cellStyle name="normální_Zadávací podklad pro profese" xfId="1" xr:uid="{00000000-0005-0000-0000-000001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0"/>
  <sheetViews>
    <sheetView tabSelected="1" workbookViewId="0">
      <selection activeCell="B10" sqref="B10"/>
    </sheetView>
  </sheetViews>
  <sheetFormatPr defaultRowHeight="15" x14ac:dyDescent="0.25"/>
  <cols>
    <col min="1" max="1" width="10.5703125" bestFit="1" customWidth="1"/>
    <col min="2" max="2" width="12.28515625" bestFit="1" customWidth="1"/>
    <col min="3" max="3" width="33" bestFit="1" customWidth="1"/>
  </cols>
  <sheetData>
    <row r="1" spans="1:19" ht="16.5" x14ac:dyDescent="0.3">
      <c r="A1" s="107" t="s">
        <v>2</v>
      </c>
      <c r="B1" s="108"/>
      <c r="C1" s="37" t="s">
        <v>15</v>
      </c>
      <c r="D1" s="145"/>
      <c r="E1" s="145"/>
      <c r="F1" s="145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</row>
    <row r="2" spans="1:19" ht="16.5" x14ac:dyDescent="0.3">
      <c r="A2" s="109" t="s">
        <v>3</v>
      </c>
      <c r="B2" s="110"/>
      <c r="C2" s="38" t="s">
        <v>16</v>
      </c>
      <c r="D2" s="145"/>
      <c r="E2" s="145"/>
      <c r="F2" s="145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</row>
    <row r="3" spans="1:19" ht="16.5" x14ac:dyDescent="0.3">
      <c r="A3" s="109" t="s">
        <v>4</v>
      </c>
      <c r="B3" s="110"/>
      <c r="C3" s="38" t="s">
        <v>170</v>
      </c>
      <c r="D3" s="145"/>
      <c r="E3" s="145"/>
      <c r="F3" s="145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</row>
    <row r="4" spans="1:19" ht="16.5" x14ac:dyDescent="0.3">
      <c r="A4" s="109" t="s">
        <v>5</v>
      </c>
      <c r="B4" s="110"/>
      <c r="C4" s="38" t="s">
        <v>102</v>
      </c>
      <c r="D4" s="145"/>
      <c r="E4" s="145"/>
      <c r="F4" s="145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</row>
    <row r="5" spans="1:19" ht="33.75" thickBot="1" x14ac:dyDescent="0.35">
      <c r="A5" s="111" t="s">
        <v>18</v>
      </c>
      <c r="B5" s="112"/>
      <c r="C5" s="40" t="s">
        <v>19</v>
      </c>
      <c r="D5" s="146"/>
      <c r="E5" s="145"/>
      <c r="F5" s="145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</row>
    <row r="6" spans="1:19" ht="16.5" x14ac:dyDescent="0.3">
      <c r="A6" s="67"/>
      <c r="B6" s="67"/>
      <c r="C6" s="41"/>
      <c r="D6" s="63"/>
      <c r="E6" s="39"/>
      <c r="F6" s="39"/>
    </row>
    <row r="7" spans="1:19" ht="16.5" x14ac:dyDescent="0.3">
      <c r="A7" s="67"/>
      <c r="B7" s="67"/>
      <c r="C7" s="41"/>
      <c r="D7" s="63"/>
      <c r="E7" s="39"/>
      <c r="F7" s="39"/>
    </row>
    <row r="8" spans="1:19" x14ac:dyDescent="0.25">
      <c r="A8" t="s">
        <v>167</v>
      </c>
      <c r="B8" s="65">
        <f>VIDEO!G57</f>
        <v>0</v>
      </c>
    </row>
    <row r="9" spans="1:19" x14ac:dyDescent="0.25">
      <c r="A9" t="s">
        <v>168</v>
      </c>
      <c r="B9" s="65">
        <f>OSVĚTLENÍ!H30</f>
        <v>0</v>
      </c>
    </row>
    <row r="10" spans="1:19" x14ac:dyDescent="0.25">
      <c r="B10" s="66">
        <f>SUM(B8:B9)</f>
        <v>0</v>
      </c>
      <c r="C10" t="s">
        <v>169</v>
      </c>
    </row>
  </sheetData>
  <mergeCells count="5">
    <mergeCell ref="A1:B1"/>
    <mergeCell ref="A2:B2"/>
    <mergeCell ref="A3:B3"/>
    <mergeCell ref="A4:B4"/>
    <mergeCell ref="A5:B5"/>
  </mergeCells>
  <pageMargins left="0.7" right="0.7" top="0.78740157499999996" bottom="0.78740157499999996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63"/>
  <sheetViews>
    <sheetView workbookViewId="0">
      <selection activeCell="A7" sqref="A7"/>
    </sheetView>
  </sheetViews>
  <sheetFormatPr defaultRowHeight="15" x14ac:dyDescent="0.25"/>
  <cols>
    <col min="1" max="1" width="9.140625" style="5"/>
    <col min="2" max="2" width="10.85546875" style="5" customWidth="1"/>
    <col min="3" max="3" width="49.85546875" bestFit="1" customWidth="1"/>
    <col min="4" max="4" width="7" style="5" customWidth="1"/>
    <col min="5" max="5" width="9.140625" style="5"/>
    <col min="6" max="6" width="12.28515625" bestFit="1" customWidth="1"/>
    <col min="7" max="7" width="13.5703125" bestFit="1" customWidth="1"/>
    <col min="8" max="8" width="84.5703125" bestFit="1" customWidth="1"/>
    <col min="9" max="9" width="41.85546875" hidden="1" customWidth="1"/>
    <col min="10" max="10" width="22" bestFit="1" customWidth="1"/>
  </cols>
  <sheetData>
    <row r="1" spans="1:10" ht="16.5" x14ac:dyDescent="0.3">
      <c r="A1" s="107" t="s">
        <v>2</v>
      </c>
      <c r="B1" s="108"/>
      <c r="C1" s="37" t="s">
        <v>15</v>
      </c>
      <c r="D1" s="147"/>
      <c r="E1" s="145"/>
      <c r="F1" s="134"/>
      <c r="G1" s="148"/>
      <c r="H1" s="134"/>
    </row>
    <row r="2" spans="1:10" ht="16.5" x14ac:dyDescent="0.3">
      <c r="A2" s="109" t="s">
        <v>3</v>
      </c>
      <c r="B2" s="110"/>
      <c r="C2" s="38" t="s">
        <v>16</v>
      </c>
      <c r="D2" s="39"/>
      <c r="E2" s="39"/>
      <c r="G2" s="93"/>
    </row>
    <row r="3" spans="1:10" ht="16.5" x14ac:dyDescent="0.3">
      <c r="A3" s="109" t="s">
        <v>4</v>
      </c>
      <c r="B3" s="110"/>
      <c r="C3" s="38" t="s">
        <v>17</v>
      </c>
      <c r="D3" s="39"/>
      <c r="E3" s="39"/>
      <c r="G3" s="93"/>
    </row>
    <row r="4" spans="1:10" ht="16.5" x14ac:dyDescent="0.3">
      <c r="A4" s="109" t="s">
        <v>5</v>
      </c>
      <c r="B4" s="110"/>
      <c r="C4" s="38" t="s">
        <v>102</v>
      </c>
      <c r="D4" s="39"/>
      <c r="E4" s="39"/>
      <c r="G4" s="93"/>
    </row>
    <row r="5" spans="1:10" ht="33.75" thickBot="1" x14ac:dyDescent="0.35">
      <c r="A5" s="111" t="s">
        <v>18</v>
      </c>
      <c r="B5" s="112"/>
      <c r="C5" s="40" t="s">
        <v>19</v>
      </c>
      <c r="D5" s="39"/>
      <c r="E5" s="39"/>
      <c r="G5" s="94"/>
    </row>
    <row r="6" spans="1:10" ht="15.75" thickBot="1" x14ac:dyDescent="0.3">
      <c r="A6" s="6"/>
      <c r="H6" s="134"/>
      <c r="I6" s="134"/>
    </row>
    <row r="7" spans="1:10" ht="39" thickBot="1" x14ac:dyDescent="0.3">
      <c r="A7" s="68" t="s">
        <v>0</v>
      </c>
      <c r="B7" s="69" t="s">
        <v>1</v>
      </c>
      <c r="C7" s="70" t="s">
        <v>6</v>
      </c>
      <c r="D7" s="70" t="s">
        <v>7</v>
      </c>
      <c r="E7" s="70" t="s">
        <v>8</v>
      </c>
      <c r="F7" s="70" t="s">
        <v>9</v>
      </c>
      <c r="G7" s="70" t="s">
        <v>10</v>
      </c>
      <c r="H7" s="71" t="s">
        <v>11</v>
      </c>
      <c r="I7" s="135" t="s">
        <v>12</v>
      </c>
      <c r="J7" s="117" t="s">
        <v>12</v>
      </c>
    </row>
    <row r="8" spans="1:10" ht="15.75" thickBot="1" x14ac:dyDescent="0.3">
      <c r="A8" s="72" t="s">
        <v>13</v>
      </c>
      <c r="B8" s="73"/>
      <c r="C8" s="74" t="s">
        <v>20</v>
      </c>
      <c r="D8" s="73"/>
      <c r="E8" s="73"/>
      <c r="F8" s="75"/>
      <c r="G8" s="76"/>
      <c r="H8" s="77"/>
      <c r="I8" s="120"/>
      <c r="J8" s="121"/>
    </row>
    <row r="9" spans="1:10" ht="115.5" x14ac:dyDescent="0.25">
      <c r="A9" s="78" t="str">
        <f>CONCATENATE(A$8,".",VALUE(ROWS(A$8:A9)-1))</f>
        <v>I.1</v>
      </c>
      <c r="B9" s="79"/>
      <c r="C9" s="80" t="s">
        <v>149</v>
      </c>
      <c r="D9" s="79">
        <v>14</v>
      </c>
      <c r="E9" s="79" t="s">
        <v>14</v>
      </c>
      <c r="F9" s="81"/>
      <c r="G9" s="81">
        <f>D9*F9</f>
        <v>0</v>
      </c>
      <c r="H9" s="82" t="s">
        <v>178</v>
      </c>
      <c r="I9" s="118" t="s">
        <v>22</v>
      </c>
      <c r="J9" s="119"/>
    </row>
    <row r="10" spans="1:10" ht="128.25" x14ac:dyDescent="0.25">
      <c r="A10" s="78" t="str">
        <f>CONCATENATE(A$8,".",VALUE(ROWS(A$8:A10)-1))</f>
        <v>I.2</v>
      </c>
      <c r="B10" s="79"/>
      <c r="C10" s="80" t="s">
        <v>150</v>
      </c>
      <c r="D10" s="79">
        <v>13</v>
      </c>
      <c r="E10" s="79" t="s">
        <v>14</v>
      </c>
      <c r="F10" s="81"/>
      <c r="G10" s="81">
        <f>D10*F10</f>
        <v>0</v>
      </c>
      <c r="H10" s="82" t="s">
        <v>151</v>
      </c>
      <c r="I10" s="113" t="s">
        <v>22</v>
      </c>
      <c r="J10" s="116"/>
    </row>
    <row r="11" spans="1:10" ht="26.25" x14ac:dyDescent="0.25">
      <c r="A11" s="83" t="str">
        <f>CONCATENATE(A$8,".",VALUE(ROWS(A$8:A11)-1))</f>
        <v>I.3</v>
      </c>
      <c r="B11" s="84"/>
      <c r="C11" s="85" t="s">
        <v>163</v>
      </c>
      <c r="D11" s="84">
        <v>1</v>
      </c>
      <c r="E11" s="84" t="s">
        <v>14</v>
      </c>
      <c r="F11" s="86"/>
      <c r="G11" s="86">
        <f t="shared" ref="G11:G54" si="0">D11*F11</f>
        <v>0</v>
      </c>
      <c r="H11" s="87" t="s">
        <v>164</v>
      </c>
      <c r="I11" s="113" t="s">
        <v>43</v>
      </c>
      <c r="J11" s="116"/>
    </row>
    <row r="12" spans="1:10" ht="26.25" x14ac:dyDescent="0.25">
      <c r="A12" s="83" t="str">
        <f>CONCATENATE(A$8,".",VALUE(ROWS(A$8:A12)-1))</f>
        <v>I.4</v>
      </c>
      <c r="B12" s="84"/>
      <c r="C12" s="85" t="s">
        <v>21</v>
      </c>
      <c r="D12" s="84">
        <v>22</v>
      </c>
      <c r="E12" s="84" t="s">
        <v>14</v>
      </c>
      <c r="F12" s="86"/>
      <c r="G12" s="86">
        <f t="shared" si="0"/>
        <v>0</v>
      </c>
      <c r="H12" s="87" t="s">
        <v>165</v>
      </c>
      <c r="I12" s="113" t="s">
        <v>23</v>
      </c>
      <c r="J12" s="116"/>
    </row>
    <row r="13" spans="1:10" ht="26.25" x14ac:dyDescent="0.25">
      <c r="A13" s="83" t="str">
        <f>CONCATENATE(A$8,".",VALUE(ROWS(A$8:A13)-1))</f>
        <v>I.5</v>
      </c>
      <c r="B13" s="84"/>
      <c r="C13" s="85" t="s">
        <v>171</v>
      </c>
      <c r="D13" s="84">
        <v>4</v>
      </c>
      <c r="E13" s="84" t="s">
        <v>14</v>
      </c>
      <c r="F13" s="86"/>
      <c r="G13" s="86">
        <f t="shared" si="0"/>
        <v>0</v>
      </c>
      <c r="H13" s="87" t="s">
        <v>166</v>
      </c>
      <c r="I13" s="113" t="s">
        <v>24</v>
      </c>
      <c r="J13" s="116"/>
    </row>
    <row r="14" spans="1:10" ht="38.25" x14ac:dyDescent="0.25">
      <c r="A14" s="83" t="str">
        <f>CONCATENATE(A$8,".",VALUE(ROWS(A$8:A14)-1))</f>
        <v>I.6</v>
      </c>
      <c r="B14" s="84"/>
      <c r="C14" s="85" t="s">
        <v>172</v>
      </c>
      <c r="D14" s="84">
        <v>1</v>
      </c>
      <c r="E14" s="84" t="s">
        <v>41</v>
      </c>
      <c r="F14" s="88"/>
      <c r="G14" s="86">
        <f t="shared" si="0"/>
        <v>0</v>
      </c>
      <c r="H14" s="89" t="s">
        <v>152</v>
      </c>
      <c r="I14" s="114" t="s">
        <v>153</v>
      </c>
      <c r="J14" s="115"/>
    </row>
    <row r="15" spans="1:10" ht="32.25" customHeight="1" x14ac:dyDescent="0.25">
      <c r="A15" s="83" t="str">
        <f>CONCATENATE(A$8,".",VALUE(ROWS(A$8:A15)-1))</f>
        <v>I.7</v>
      </c>
      <c r="B15" s="84"/>
      <c r="C15" s="85" t="s">
        <v>173</v>
      </c>
      <c r="D15" s="84">
        <v>2</v>
      </c>
      <c r="E15" s="84" t="s">
        <v>14</v>
      </c>
      <c r="F15" s="88"/>
      <c r="G15" s="86">
        <f t="shared" si="0"/>
        <v>0</v>
      </c>
      <c r="H15" s="87" t="s">
        <v>154</v>
      </c>
      <c r="I15" s="113"/>
      <c r="J15" s="116"/>
    </row>
    <row r="16" spans="1:10" ht="32.25" customHeight="1" x14ac:dyDescent="0.25">
      <c r="A16" s="83" t="str">
        <f>CONCATENATE(A$8,".",VALUE(ROWS(A$8:A16)-1))</f>
        <v>I.8</v>
      </c>
      <c r="B16" s="84"/>
      <c r="C16" s="85" t="s">
        <v>174</v>
      </c>
      <c r="D16" s="84">
        <v>1</v>
      </c>
      <c r="E16" s="84" t="s">
        <v>41</v>
      </c>
      <c r="F16" s="88"/>
      <c r="G16" s="86">
        <f t="shared" ref="G16" si="1">D16*F16</f>
        <v>0</v>
      </c>
      <c r="H16" s="87" t="s">
        <v>175</v>
      </c>
      <c r="I16" s="113"/>
      <c r="J16" s="116"/>
    </row>
    <row r="17" spans="1:10" ht="26.25" x14ac:dyDescent="0.25">
      <c r="A17" s="83" t="str">
        <f>CONCATENATE(A$8,".",VALUE(ROWS(A$8:A17)-1))</f>
        <v>I.9</v>
      </c>
      <c r="B17" s="84"/>
      <c r="C17" s="90" t="s">
        <v>115</v>
      </c>
      <c r="D17" s="84">
        <v>22</v>
      </c>
      <c r="E17" s="84" t="s">
        <v>14</v>
      </c>
      <c r="F17" s="88"/>
      <c r="G17" s="86">
        <f t="shared" si="0"/>
        <v>0</v>
      </c>
      <c r="H17" s="87" t="s">
        <v>134</v>
      </c>
      <c r="I17" s="113" t="s">
        <v>25</v>
      </c>
      <c r="J17" s="116"/>
    </row>
    <row r="18" spans="1:10" ht="48.75" customHeight="1" x14ac:dyDescent="0.25">
      <c r="A18" s="83" t="str">
        <f>CONCATENATE(A$8,".",VALUE(ROWS(A$8:A18)-1))</f>
        <v>I.10</v>
      </c>
      <c r="B18" s="84"/>
      <c r="C18" s="90" t="s">
        <v>176</v>
      </c>
      <c r="D18" s="84">
        <v>27</v>
      </c>
      <c r="E18" s="84" t="s">
        <v>14</v>
      </c>
      <c r="F18" s="88"/>
      <c r="G18" s="86">
        <f t="shared" si="0"/>
        <v>0</v>
      </c>
      <c r="H18" s="87" t="s">
        <v>138</v>
      </c>
      <c r="I18" s="113" t="s">
        <v>26</v>
      </c>
      <c r="J18" s="116"/>
    </row>
    <row r="19" spans="1:10" ht="47.25" customHeight="1" x14ac:dyDescent="0.25">
      <c r="A19" s="83" t="str">
        <f>CONCATENATE(A$8,".",VALUE(ROWS(A$8:A19)-1))</f>
        <v>I.11</v>
      </c>
      <c r="B19" s="84"/>
      <c r="C19" s="90" t="s">
        <v>27</v>
      </c>
      <c r="D19" s="84">
        <v>1</v>
      </c>
      <c r="E19" s="84" t="s">
        <v>14</v>
      </c>
      <c r="F19" s="88"/>
      <c r="G19" s="86">
        <f t="shared" si="0"/>
        <v>0</v>
      </c>
      <c r="H19" s="87" t="s">
        <v>135</v>
      </c>
      <c r="I19" s="113" t="s">
        <v>28</v>
      </c>
      <c r="J19" s="116"/>
    </row>
    <row r="20" spans="1:10" ht="32.25" customHeight="1" x14ac:dyDescent="0.25">
      <c r="A20" s="83" t="str">
        <f>CONCATENATE(A$8,".",VALUE(ROWS(A$8:A20)-1))</f>
        <v>I.12</v>
      </c>
      <c r="B20" s="84"/>
      <c r="C20" s="90" t="s">
        <v>114</v>
      </c>
      <c r="D20" s="84">
        <v>1</v>
      </c>
      <c r="E20" s="84" t="s">
        <v>14</v>
      </c>
      <c r="F20" s="88"/>
      <c r="G20" s="86">
        <f t="shared" si="0"/>
        <v>0</v>
      </c>
      <c r="H20" s="87" t="s">
        <v>101</v>
      </c>
      <c r="I20" s="113" t="s">
        <v>29</v>
      </c>
      <c r="J20" s="116"/>
    </row>
    <row r="21" spans="1:10" x14ac:dyDescent="0.25">
      <c r="A21" s="83" t="str">
        <f>CONCATENATE(A$8,".",VALUE(ROWS(A$8:A21)-1))</f>
        <v>I.13</v>
      </c>
      <c r="B21" s="84"/>
      <c r="C21" s="90" t="s">
        <v>112</v>
      </c>
      <c r="D21" s="84">
        <v>2</v>
      </c>
      <c r="E21" s="84" t="s">
        <v>14</v>
      </c>
      <c r="F21" s="88"/>
      <c r="G21" s="86">
        <f t="shared" si="0"/>
        <v>0</v>
      </c>
      <c r="H21" s="87" t="s">
        <v>100</v>
      </c>
      <c r="I21" s="113" t="s">
        <v>30</v>
      </c>
      <c r="J21" s="116"/>
    </row>
    <row r="22" spans="1:10" ht="39" x14ac:dyDescent="0.25">
      <c r="A22" s="95" t="str">
        <f>CONCATENATE(A$8,".",VALUE(ROWS(A$8:A22)-1))</f>
        <v>I.14</v>
      </c>
      <c r="B22" s="96" t="s">
        <v>123</v>
      </c>
      <c r="C22" s="97" t="s">
        <v>122</v>
      </c>
      <c r="D22" s="96">
        <v>8</v>
      </c>
      <c r="E22" s="96" t="s">
        <v>14</v>
      </c>
      <c r="F22" s="98"/>
      <c r="G22" s="86">
        <f t="shared" si="0"/>
        <v>0</v>
      </c>
      <c r="H22" s="87" t="s">
        <v>177</v>
      </c>
      <c r="I22" s="114" t="s">
        <v>113</v>
      </c>
      <c r="J22" s="115"/>
    </row>
    <row r="23" spans="1:10" ht="26.25" x14ac:dyDescent="0.25">
      <c r="A23" s="83" t="str">
        <f>CONCATENATE(A$8,".",VALUE(ROWS(A$8:A23)-1))</f>
        <v>I.15</v>
      </c>
      <c r="B23" s="84"/>
      <c r="C23" s="90" t="s">
        <v>31</v>
      </c>
      <c r="D23" s="84">
        <v>4</v>
      </c>
      <c r="E23" s="84" t="s">
        <v>14</v>
      </c>
      <c r="F23" s="88"/>
      <c r="G23" s="86">
        <f t="shared" si="0"/>
        <v>0</v>
      </c>
      <c r="H23" s="87" t="s">
        <v>94</v>
      </c>
      <c r="I23" s="113" t="s">
        <v>91</v>
      </c>
      <c r="J23" s="116"/>
    </row>
    <row r="24" spans="1:10" ht="26.25" x14ac:dyDescent="0.25">
      <c r="A24" s="83" t="str">
        <f>CONCATENATE(A$8,".",VALUE(ROWS(A$8:A24)-1))</f>
        <v>I.16</v>
      </c>
      <c r="B24" s="84"/>
      <c r="C24" s="90" t="s">
        <v>31</v>
      </c>
      <c r="D24" s="84">
        <v>9</v>
      </c>
      <c r="E24" s="84" t="s">
        <v>14</v>
      </c>
      <c r="F24" s="88"/>
      <c r="G24" s="86">
        <f t="shared" si="0"/>
        <v>0</v>
      </c>
      <c r="H24" s="87" t="s">
        <v>93</v>
      </c>
      <c r="I24" s="113" t="s">
        <v>92</v>
      </c>
      <c r="J24" s="116"/>
    </row>
    <row r="25" spans="1:10" ht="25.5" x14ac:dyDescent="0.25">
      <c r="A25" s="83" t="str">
        <f>CONCATENATE(A$8,".",VALUE(ROWS(A$8:A25)-1))</f>
        <v>I.17</v>
      </c>
      <c r="B25" s="84"/>
      <c r="C25" s="90" t="s">
        <v>124</v>
      </c>
      <c r="D25" s="84">
        <v>1</v>
      </c>
      <c r="E25" s="84" t="s">
        <v>14</v>
      </c>
      <c r="F25" s="88"/>
      <c r="G25" s="86">
        <f t="shared" si="0"/>
        <v>0</v>
      </c>
      <c r="H25" s="89" t="s">
        <v>64</v>
      </c>
      <c r="I25" s="113" t="s">
        <v>32</v>
      </c>
      <c r="J25" s="116"/>
    </row>
    <row r="26" spans="1:10" x14ac:dyDescent="0.25">
      <c r="A26" s="83" t="str">
        <f>CONCATENATE(A$8,".",VALUE(ROWS(A$8:A26)-1))</f>
        <v>I.18</v>
      </c>
      <c r="B26" s="84"/>
      <c r="C26" s="90" t="s">
        <v>33</v>
      </c>
      <c r="D26" s="84">
        <v>5</v>
      </c>
      <c r="E26" s="84" t="s">
        <v>14</v>
      </c>
      <c r="F26" s="88"/>
      <c r="G26" s="86">
        <f t="shared" si="0"/>
        <v>0</v>
      </c>
      <c r="H26" s="87" t="s">
        <v>140</v>
      </c>
      <c r="I26" s="113" t="s">
        <v>36</v>
      </c>
      <c r="J26" s="116"/>
    </row>
    <row r="27" spans="1:10" x14ac:dyDescent="0.25">
      <c r="A27" s="83" t="str">
        <f>CONCATENATE(A$8,".",VALUE(ROWS(A$8:A27)-1))</f>
        <v>I.19</v>
      </c>
      <c r="B27" s="84"/>
      <c r="C27" s="90" t="s">
        <v>34</v>
      </c>
      <c r="D27" s="84">
        <v>5</v>
      </c>
      <c r="E27" s="84" t="s">
        <v>14</v>
      </c>
      <c r="F27" s="88"/>
      <c r="G27" s="86">
        <f t="shared" si="0"/>
        <v>0</v>
      </c>
      <c r="H27" s="87" t="s">
        <v>141</v>
      </c>
      <c r="I27" s="113" t="s">
        <v>35</v>
      </c>
      <c r="J27" s="116"/>
    </row>
    <row r="28" spans="1:10" ht="47.25" customHeight="1" x14ac:dyDescent="0.25">
      <c r="A28" s="83" t="str">
        <f>CONCATENATE(A$8,".",VALUE(ROWS(A$8:A28)-1))</f>
        <v>I.20</v>
      </c>
      <c r="B28" s="84"/>
      <c r="C28" s="90" t="s">
        <v>37</v>
      </c>
      <c r="D28" s="84">
        <v>1</v>
      </c>
      <c r="E28" s="84" t="s">
        <v>14</v>
      </c>
      <c r="F28" s="88"/>
      <c r="G28" s="86">
        <f t="shared" si="0"/>
        <v>0</v>
      </c>
      <c r="H28" s="87" t="s">
        <v>65</v>
      </c>
      <c r="I28" s="113" t="s">
        <v>38</v>
      </c>
      <c r="J28" s="116"/>
    </row>
    <row r="29" spans="1:10" ht="26.25" x14ac:dyDescent="0.25">
      <c r="A29" s="83" t="str">
        <f>CONCATENATE(A$8,".",VALUE(ROWS(A$8:A29)-1))</f>
        <v>I.21</v>
      </c>
      <c r="B29" s="84"/>
      <c r="C29" s="90" t="s">
        <v>39</v>
      </c>
      <c r="D29" s="84">
        <v>1</v>
      </c>
      <c r="E29" s="84" t="s">
        <v>14</v>
      </c>
      <c r="F29" s="88"/>
      <c r="G29" s="86">
        <f t="shared" si="0"/>
        <v>0</v>
      </c>
      <c r="H29" s="87" t="s">
        <v>133</v>
      </c>
      <c r="I29" s="113" t="s">
        <v>42</v>
      </c>
      <c r="J29" s="116"/>
    </row>
    <row r="30" spans="1:10" ht="25.5" x14ac:dyDescent="0.25">
      <c r="A30" s="83" t="str">
        <f>CONCATENATE(A$8,".",VALUE(ROWS(A$8:A30)-1))</f>
        <v>I.22</v>
      </c>
      <c r="B30" s="84"/>
      <c r="C30" s="90" t="s">
        <v>132</v>
      </c>
      <c r="D30" s="84">
        <v>1</v>
      </c>
      <c r="E30" s="84" t="s">
        <v>14</v>
      </c>
      <c r="F30" s="88"/>
      <c r="G30" s="86">
        <f t="shared" si="0"/>
        <v>0</v>
      </c>
      <c r="H30" s="89" t="s">
        <v>126</v>
      </c>
      <c r="I30" s="113" t="s">
        <v>40</v>
      </c>
      <c r="J30" s="116"/>
    </row>
    <row r="31" spans="1:10" ht="25.5" x14ac:dyDescent="0.25">
      <c r="A31" s="83" t="str">
        <f>CONCATENATE(A$8,".",VALUE(ROWS(A$8:A31)-1))</f>
        <v>I.23</v>
      </c>
      <c r="B31" s="84"/>
      <c r="C31" s="90" t="s">
        <v>142</v>
      </c>
      <c r="D31" s="84">
        <v>2</v>
      </c>
      <c r="E31" s="84" t="s">
        <v>14</v>
      </c>
      <c r="F31" s="88"/>
      <c r="G31" s="86">
        <f t="shared" si="0"/>
        <v>0</v>
      </c>
      <c r="H31" s="89" t="s">
        <v>144</v>
      </c>
      <c r="I31" s="113" t="s">
        <v>143</v>
      </c>
      <c r="J31" s="116"/>
    </row>
    <row r="32" spans="1:10" ht="26.25" x14ac:dyDescent="0.25">
      <c r="A32" s="83" t="str">
        <f>CONCATENATE(A$8,".",VALUE(ROWS(A$8:A32)-1))</f>
        <v>I.24</v>
      </c>
      <c r="B32" s="84"/>
      <c r="C32" s="85" t="s">
        <v>125</v>
      </c>
      <c r="D32" s="84">
        <v>4</v>
      </c>
      <c r="E32" s="84" t="s">
        <v>14</v>
      </c>
      <c r="F32" s="88"/>
      <c r="G32" s="86">
        <f t="shared" si="0"/>
        <v>0</v>
      </c>
      <c r="H32" s="87" t="s">
        <v>139</v>
      </c>
      <c r="I32" s="113" t="s">
        <v>68</v>
      </c>
      <c r="J32" s="116"/>
    </row>
    <row r="33" spans="1:10" ht="78" customHeight="1" x14ac:dyDescent="0.25">
      <c r="A33" s="83" t="str">
        <f>CONCATENATE(A$8,".",VALUE(ROWS(A$8:A33)-1))</f>
        <v>I.25</v>
      </c>
      <c r="B33" s="84" t="s">
        <v>70</v>
      </c>
      <c r="C33" s="85" t="s">
        <v>69</v>
      </c>
      <c r="D33" s="84">
        <v>1</v>
      </c>
      <c r="E33" s="84" t="s">
        <v>14</v>
      </c>
      <c r="F33" s="88"/>
      <c r="G33" s="86">
        <f t="shared" si="0"/>
        <v>0</v>
      </c>
      <c r="H33" s="87" t="s">
        <v>71</v>
      </c>
      <c r="I33" s="113"/>
      <c r="J33" s="116"/>
    </row>
    <row r="34" spans="1:10" ht="39" x14ac:dyDescent="0.25">
      <c r="A34" s="83" t="str">
        <f>CONCATENATE(A$8,".",VALUE(ROWS(A$8:A34)-1))</f>
        <v>I.26</v>
      </c>
      <c r="B34" s="84" t="s">
        <v>75</v>
      </c>
      <c r="C34" s="85" t="s">
        <v>136</v>
      </c>
      <c r="D34" s="84">
        <v>1</v>
      </c>
      <c r="E34" s="84" t="s">
        <v>14</v>
      </c>
      <c r="F34" s="88"/>
      <c r="G34" s="86">
        <f t="shared" si="0"/>
        <v>0</v>
      </c>
      <c r="H34" s="87" t="s">
        <v>74</v>
      </c>
      <c r="I34" s="113"/>
      <c r="J34" s="116"/>
    </row>
    <row r="35" spans="1:10" ht="96" customHeight="1" x14ac:dyDescent="0.25">
      <c r="A35" s="83" t="str">
        <f>CONCATENATE(A$8,".",VALUE(ROWS(A$8:A35)-1))</f>
        <v>I.27</v>
      </c>
      <c r="B35" s="84" t="s">
        <v>72</v>
      </c>
      <c r="C35" s="85" t="s">
        <v>77</v>
      </c>
      <c r="D35" s="84">
        <v>1</v>
      </c>
      <c r="E35" s="84" t="s">
        <v>14</v>
      </c>
      <c r="F35" s="88"/>
      <c r="G35" s="86">
        <f t="shared" si="0"/>
        <v>0</v>
      </c>
      <c r="H35" s="87" t="s">
        <v>74</v>
      </c>
      <c r="I35" s="113"/>
      <c r="J35" s="116"/>
    </row>
    <row r="36" spans="1:10" ht="96" customHeight="1" x14ac:dyDescent="0.25">
      <c r="A36" s="83" t="str">
        <f>CONCATENATE(A$8,".",VALUE(ROWS(A$8:A36)-1))</f>
        <v>I.28</v>
      </c>
      <c r="B36" s="84" t="s">
        <v>72</v>
      </c>
      <c r="C36" s="85" t="s">
        <v>78</v>
      </c>
      <c r="D36" s="84">
        <v>1</v>
      </c>
      <c r="E36" s="84" t="s">
        <v>14</v>
      </c>
      <c r="F36" s="88"/>
      <c r="G36" s="86">
        <f t="shared" si="0"/>
        <v>0</v>
      </c>
      <c r="H36" s="87" t="s">
        <v>74</v>
      </c>
      <c r="I36" s="113"/>
      <c r="J36" s="116"/>
    </row>
    <row r="37" spans="1:10" ht="96" customHeight="1" x14ac:dyDescent="0.25">
      <c r="A37" s="83" t="str">
        <f>CONCATENATE(A$8,".",VALUE(ROWS(A$8:A37)-1))</f>
        <v>I.29</v>
      </c>
      <c r="B37" s="84" t="s">
        <v>70</v>
      </c>
      <c r="C37" s="85" t="s">
        <v>79</v>
      </c>
      <c r="D37" s="84">
        <v>1</v>
      </c>
      <c r="E37" s="84" t="s">
        <v>14</v>
      </c>
      <c r="F37" s="88"/>
      <c r="G37" s="86">
        <f t="shared" si="0"/>
        <v>0</v>
      </c>
      <c r="H37" s="87" t="s">
        <v>71</v>
      </c>
      <c r="I37" s="113"/>
      <c r="J37" s="116"/>
    </row>
    <row r="38" spans="1:10" ht="39" x14ac:dyDescent="0.25">
      <c r="A38" s="83" t="str">
        <f>CONCATENATE(A$8,".",VALUE(ROWS(A$8:A38)-1))</f>
        <v>I.30</v>
      </c>
      <c r="B38" s="84" t="s">
        <v>76</v>
      </c>
      <c r="C38" s="91" t="s">
        <v>127</v>
      </c>
      <c r="D38" s="84">
        <v>1</v>
      </c>
      <c r="E38" s="84" t="s">
        <v>14</v>
      </c>
      <c r="F38" s="88"/>
      <c r="G38" s="86">
        <f t="shared" si="0"/>
        <v>0</v>
      </c>
      <c r="H38" s="87" t="s">
        <v>155</v>
      </c>
      <c r="I38" s="113"/>
      <c r="J38" s="116"/>
    </row>
    <row r="39" spans="1:10" ht="80.25" customHeight="1" x14ac:dyDescent="0.25">
      <c r="A39" s="83" t="str">
        <f>CONCATENATE(A$8,".",VALUE(ROWS(A$8:A39)-1))</f>
        <v>I.31</v>
      </c>
      <c r="B39" s="84" t="s">
        <v>70</v>
      </c>
      <c r="C39" s="91" t="s">
        <v>80</v>
      </c>
      <c r="D39" s="84">
        <v>1</v>
      </c>
      <c r="E39" s="84" t="s">
        <v>14</v>
      </c>
      <c r="F39" s="88"/>
      <c r="G39" s="86">
        <f t="shared" si="0"/>
        <v>0</v>
      </c>
      <c r="H39" s="87" t="s">
        <v>71</v>
      </c>
      <c r="I39" s="113"/>
      <c r="J39" s="116"/>
    </row>
    <row r="40" spans="1:10" ht="96" customHeight="1" x14ac:dyDescent="0.25">
      <c r="A40" s="83" t="str">
        <f>CONCATENATE(A$8,".",VALUE(ROWS(A$8:A40)-1))</f>
        <v>I.32</v>
      </c>
      <c r="B40" s="84" t="s">
        <v>72</v>
      </c>
      <c r="C40" s="91" t="s">
        <v>81</v>
      </c>
      <c r="D40" s="84">
        <v>1</v>
      </c>
      <c r="E40" s="84" t="s">
        <v>14</v>
      </c>
      <c r="F40" s="88"/>
      <c r="G40" s="86">
        <f t="shared" si="0"/>
        <v>0</v>
      </c>
      <c r="H40" s="87" t="s">
        <v>73</v>
      </c>
      <c r="I40" s="113"/>
      <c r="J40" s="116"/>
    </row>
    <row r="41" spans="1:10" ht="96" customHeight="1" x14ac:dyDescent="0.25">
      <c r="A41" s="83" t="str">
        <f>CONCATENATE(A$8,".",VALUE(ROWS(A$8:A41)-1))</f>
        <v>I.33</v>
      </c>
      <c r="B41" s="84" t="s">
        <v>70</v>
      </c>
      <c r="C41" s="91" t="s">
        <v>82</v>
      </c>
      <c r="D41" s="84">
        <v>1</v>
      </c>
      <c r="E41" s="84" t="s">
        <v>14</v>
      </c>
      <c r="F41" s="88"/>
      <c r="G41" s="86">
        <f t="shared" si="0"/>
        <v>0</v>
      </c>
      <c r="H41" s="87" t="s">
        <v>71</v>
      </c>
      <c r="I41" s="113"/>
      <c r="J41" s="116"/>
    </row>
    <row r="42" spans="1:10" ht="96" customHeight="1" x14ac:dyDescent="0.25">
      <c r="A42" s="83" t="str">
        <f>CONCATENATE(A$8,".",VALUE(ROWS(A$8:A42)-1))</f>
        <v>I.34</v>
      </c>
      <c r="B42" s="84" t="s">
        <v>70</v>
      </c>
      <c r="C42" s="91" t="s">
        <v>83</v>
      </c>
      <c r="D42" s="84">
        <v>1</v>
      </c>
      <c r="E42" s="84" t="s">
        <v>14</v>
      </c>
      <c r="F42" s="88"/>
      <c r="G42" s="86">
        <f t="shared" si="0"/>
        <v>0</v>
      </c>
      <c r="H42" s="87" t="s">
        <v>71</v>
      </c>
      <c r="I42" s="113"/>
      <c r="J42" s="116"/>
    </row>
    <row r="43" spans="1:10" ht="81.75" customHeight="1" x14ac:dyDescent="0.25">
      <c r="A43" s="83" t="str">
        <f>CONCATENATE(A$8,".",VALUE(ROWS(A$8:A43)-1))</f>
        <v>I.35</v>
      </c>
      <c r="B43" s="84" t="s">
        <v>84</v>
      </c>
      <c r="C43" s="91" t="s">
        <v>99</v>
      </c>
      <c r="D43" s="84">
        <v>1</v>
      </c>
      <c r="E43" s="84" t="s">
        <v>14</v>
      </c>
      <c r="F43" s="88"/>
      <c r="G43" s="86">
        <f t="shared" si="0"/>
        <v>0</v>
      </c>
      <c r="H43" s="87" t="s">
        <v>90</v>
      </c>
      <c r="I43" s="113"/>
      <c r="J43" s="116"/>
    </row>
    <row r="44" spans="1:10" ht="80.25" customHeight="1" x14ac:dyDescent="0.25">
      <c r="A44" s="83" t="str">
        <f>CONCATENATE(A$8,".",VALUE(ROWS(A$8:A44)-1))</f>
        <v>I.36</v>
      </c>
      <c r="B44" s="84" t="s">
        <v>84</v>
      </c>
      <c r="C44" s="91" t="s">
        <v>98</v>
      </c>
      <c r="D44" s="84">
        <v>1</v>
      </c>
      <c r="E44" s="84" t="s">
        <v>14</v>
      </c>
      <c r="F44" s="88"/>
      <c r="G44" s="86">
        <f t="shared" si="0"/>
        <v>0</v>
      </c>
      <c r="H44" s="87" t="s">
        <v>90</v>
      </c>
      <c r="I44" s="113"/>
      <c r="J44" s="116"/>
    </row>
    <row r="45" spans="1:10" ht="81" customHeight="1" x14ac:dyDescent="0.25">
      <c r="A45" s="83" t="str">
        <f>CONCATENATE(A$8,".",VALUE(ROWS(A$8:A45)-1))</f>
        <v>I.37</v>
      </c>
      <c r="B45" s="84" t="s">
        <v>84</v>
      </c>
      <c r="C45" s="91" t="s">
        <v>97</v>
      </c>
      <c r="D45" s="84">
        <v>1</v>
      </c>
      <c r="E45" s="84" t="s">
        <v>14</v>
      </c>
      <c r="F45" s="88"/>
      <c r="G45" s="86">
        <f t="shared" si="0"/>
        <v>0</v>
      </c>
      <c r="H45" s="87" t="s">
        <v>90</v>
      </c>
      <c r="I45" s="113"/>
      <c r="J45" s="116"/>
    </row>
    <row r="46" spans="1:10" ht="96" customHeight="1" x14ac:dyDescent="0.25">
      <c r="A46" s="83" t="str">
        <f>CONCATENATE(A$8,".",VALUE(ROWS(A$8:A46)-1))</f>
        <v>I.38</v>
      </c>
      <c r="B46" s="84" t="s">
        <v>70</v>
      </c>
      <c r="C46" s="91" t="s">
        <v>95</v>
      </c>
      <c r="D46" s="84">
        <v>1</v>
      </c>
      <c r="E46" s="84" t="s">
        <v>14</v>
      </c>
      <c r="F46" s="88"/>
      <c r="G46" s="86">
        <f t="shared" si="0"/>
        <v>0</v>
      </c>
      <c r="H46" s="87" t="s">
        <v>71</v>
      </c>
      <c r="I46" s="113"/>
      <c r="J46" s="116"/>
    </row>
    <row r="47" spans="1:10" ht="39" x14ac:dyDescent="0.25">
      <c r="A47" s="83" t="str">
        <f>CONCATENATE(A$8,".",VALUE(ROWS(A$8:A47)-1))</f>
        <v>I.39</v>
      </c>
      <c r="B47" s="84" t="s">
        <v>72</v>
      </c>
      <c r="C47" s="91" t="s">
        <v>96</v>
      </c>
      <c r="D47" s="84">
        <v>1</v>
      </c>
      <c r="E47" s="84" t="s">
        <v>14</v>
      </c>
      <c r="F47" s="88"/>
      <c r="G47" s="86">
        <f t="shared" si="0"/>
        <v>0</v>
      </c>
      <c r="H47" s="87" t="s">
        <v>73</v>
      </c>
      <c r="I47" s="113"/>
      <c r="J47" s="116"/>
    </row>
    <row r="48" spans="1:10" x14ac:dyDescent="0.25">
      <c r="A48" s="83" t="str">
        <f>CONCATENATE(A$8,".",VALUE(ROWS(A$8:A48)-1))</f>
        <v>I.40</v>
      </c>
      <c r="B48" s="84" t="s">
        <v>88</v>
      </c>
      <c r="C48" s="91" t="s">
        <v>129</v>
      </c>
      <c r="D48" s="84">
        <v>1</v>
      </c>
      <c r="E48" s="84" t="s">
        <v>14</v>
      </c>
      <c r="F48" s="88"/>
      <c r="G48" s="86">
        <f t="shared" si="0"/>
        <v>0</v>
      </c>
      <c r="H48" s="87" t="s">
        <v>128</v>
      </c>
      <c r="I48" s="113"/>
      <c r="J48" s="116"/>
    </row>
    <row r="49" spans="1:10" ht="26.25" x14ac:dyDescent="0.25">
      <c r="A49" s="83" t="str">
        <f>CONCATENATE(A$8,".",VALUE(ROWS(A$8:A49)-1))</f>
        <v>I.41</v>
      </c>
      <c r="B49" s="84" t="s">
        <v>89</v>
      </c>
      <c r="C49" s="91" t="s">
        <v>130</v>
      </c>
      <c r="D49" s="84">
        <v>1</v>
      </c>
      <c r="E49" s="84" t="s">
        <v>14</v>
      </c>
      <c r="F49" s="88"/>
      <c r="G49" s="86">
        <f t="shared" si="0"/>
        <v>0</v>
      </c>
      <c r="H49" s="87" t="s">
        <v>137</v>
      </c>
      <c r="I49" s="113"/>
      <c r="J49" s="116"/>
    </row>
    <row r="50" spans="1:10" ht="48.75" customHeight="1" x14ac:dyDescent="0.25">
      <c r="A50" s="83" t="str">
        <f>CONCATENATE(A$8,".",VALUE(ROWS(A$8:A50)-1))</f>
        <v>I.42</v>
      </c>
      <c r="B50" s="84"/>
      <c r="C50" s="85" t="s">
        <v>131</v>
      </c>
      <c r="D50" s="84">
        <v>2</v>
      </c>
      <c r="E50" s="84" t="s">
        <v>14</v>
      </c>
      <c r="F50" s="88"/>
      <c r="G50" s="86">
        <f t="shared" si="0"/>
        <v>0</v>
      </c>
      <c r="H50" s="87" t="s">
        <v>66</v>
      </c>
      <c r="I50" s="113" t="s">
        <v>67</v>
      </c>
      <c r="J50" s="116"/>
    </row>
    <row r="51" spans="1:10" ht="96" customHeight="1" x14ac:dyDescent="0.25">
      <c r="A51" s="83" t="str">
        <f>CONCATENATE(A$8,".",VALUE(ROWS(A$8:A51)-1))</f>
        <v>I.43</v>
      </c>
      <c r="B51" s="84" t="s">
        <v>70</v>
      </c>
      <c r="C51" s="91" t="s">
        <v>85</v>
      </c>
      <c r="D51" s="84">
        <v>1</v>
      </c>
      <c r="E51" s="84" t="s">
        <v>14</v>
      </c>
      <c r="F51" s="88"/>
      <c r="G51" s="86">
        <f t="shared" si="0"/>
        <v>0</v>
      </c>
      <c r="H51" s="87" t="s">
        <v>71</v>
      </c>
      <c r="I51" s="113"/>
      <c r="J51" s="116"/>
    </row>
    <row r="52" spans="1:10" ht="96" customHeight="1" x14ac:dyDescent="0.25">
      <c r="A52" s="83" t="str">
        <f>CONCATENATE(A$8,".",VALUE(ROWS(A$8:A52)-1))</f>
        <v>I.44</v>
      </c>
      <c r="B52" s="84" t="s">
        <v>72</v>
      </c>
      <c r="C52" s="91" t="s">
        <v>86</v>
      </c>
      <c r="D52" s="84">
        <v>1</v>
      </c>
      <c r="E52" s="84" t="s">
        <v>14</v>
      </c>
      <c r="F52" s="88"/>
      <c r="G52" s="86">
        <f t="shared" si="0"/>
        <v>0</v>
      </c>
      <c r="H52" s="87" t="s">
        <v>73</v>
      </c>
      <c r="I52" s="113"/>
      <c r="J52" s="116"/>
    </row>
    <row r="53" spans="1:10" ht="82.5" customHeight="1" x14ac:dyDescent="0.25">
      <c r="A53" s="83" t="str">
        <f>CONCATENATE(A$8,".",VALUE(ROWS(A$8:A53)-1))</f>
        <v>I.45</v>
      </c>
      <c r="B53" s="84" t="s">
        <v>70</v>
      </c>
      <c r="C53" s="91" t="s">
        <v>87</v>
      </c>
      <c r="D53" s="84">
        <v>1</v>
      </c>
      <c r="E53" s="84" t="s">
        <v>14</v>
      </c>
      <c r="F53" s="88"/>
      <c r="G53" s="86">
        <f t="shared" si="0"/>
        <v>0</v>
      </c>
      <c r="H53" s="87" t="s">
        <v>71</v>
      </c>
      <c r="I53" s="113"/>
      <c r="J53" s="116"/>
    </row>
    <row r="54" spans="1:10" x14ac:dyDescent="0.25">
      <c r="A54" s="83" t="str">
        <f>CONCATENATE(A$8,".",VALUE(ROWS(A$8:A54)-1))</f>
        <v>I.46</v>
      </c>
      <c r="B54" s="84"/>
      <c r="C54" s="91" t="s">
        <v>116</v>
      </c>
      <c r="D54" s="84">
        <v>1</v>
      </c>
      <c r="E54" s="84" t="s">
        <v>41</v>
      </c>
      <c r="F54" s="88"/>
      <c r="G54" s="86">
        <f t="shared" si="0"/>
        <v>0</v>
      </c>
      <c r="H54" s="87" t="s">
        <v>117</v>
      </c>
      <c r="I54" s="113"/>
      <c r="J54" s="116"/>
    </row>
    <row r="55" spans="1:10" ht="26.25" x14ac:dyDescent="0.25">
      <c r="A55" s="83" t="str">
        <f>CONCATENATE(A$8,".",VALUE(ROWS(A$8:A55)-1))</f>
        <v>I.47</v>
      </c>
      <c r="B55" s="84"/>
      <c r="C55" s="92" t="s">
        <v>179</v>
      </c>
      <c r="D55" s="84">
        <v>135</v>
      </c>
      <c r="E55" s="84" t="s">
        <v>46</v>
      </c>
      <c r="F55" s="88"/>
      <c r="G55" s="88">
        <f>D55*F55</f>
        <v>0</v>
      </c>
      <c r="H55" s="87" t="s">
        <v>180</v>
      </c>
      <c r="I55" s="113"/>
      <c r="J55" s="116"/>
    </row>
    <row r="56" spans="1:10" s="24" customFormat="1" ht="17.25" thickBot="1" x14ac:dyDescent="0.35">
      <c r="A56" s="28"/>
      <c r="B56" s="29"/>
      <c r="C56" s="30"/>
      <c r="D56" s="31"/>
      <c r="E56" s="32"/>
      <c r="F56" s="33"/>
      <c r="G56" s="34"/>
      <c r="H56" s="35"/>
      <c r="I56" s="30"/>
      <c r="J56" s="123"/>
    </row>
    <row r="57" spans="1:10" s="24" customFormat="1" ht="17.25" thickBot="1" x14ac:dyDescent="0.35">
      <c r="A57" s="130"/>
      <c r="B57" s="130"/>
      <c r="C57" s="131"/>
      <c r="D57" s="130"/>
      <c r="E57" s="130"/>
      <c r="F57" s="132" t="s">
        <v>121</v>
      </c>
      <c r="G57" s="133">
        <f>SUM(G9:G56)</f>
        <v>0</v>
      </c>
      <c r="H57" s="144" t="s">
        <v>148</v>
      </c>
      <c r="I57" s="122"/>
      <c r="J57" s="25"/>
    </row>
    <row r="58" spans="1:10" s="24" customFormat="1" ht="17.25" thickTop="1" x14ac:dyDescent="0.3">
      <c r="A58" s="27"/>
      <c r="B58" s="27"/>
      <c r="C58" s="25"/>
      <c r="D58" s="27"/>
      <c r="E58" s="27"/>
      <c r="F58" s="25"/>
      <c r="G58" s="36"/>
      <c r="H58" s="25"/>
      <c r="I58" s="25"/>
      <c r="J58" s="25"/>
    </row>
    <row r="59" spans="1:10" s="24" customFormat="1" ht="16.5" x14ac:dyDescent="0.3">
      <c r="A59" s="27"/>
      <c r="B59" s="27"/>
      <c r="C59" s="25"/>
      <c r="D59" s="27"/>
      <c r="E59" s="27"/>
      <c r="F59" s="25"/>
      <c r="G59" s="36"/>
      <c r="H59" s="25"/>
      <c r="I59" s="25"/>
      <c r="J59" s="25"/>
    </row>
    <row r="60" spans="1:10" s="24" customFormat="1" ht="16.5" x14ac:dyDescent="0.3">
      <c r="A60" s="27"/>
      <c r="B60" s="27"/>
      <c r="C60" s="25"/>
      <c r="D60" s="27"/>
      <c r="E60" s="27"/>
      <c r="F60" s="25"/>
      <c r="G60" s="36"/>
      <c r="H60" s="25"/>
      <c r="I60" s="25"/>
      <c r="J60" s="25"/>
    </row>
    <row r="61" spans="1:10" ht="15.75" x14ac:dyDescent="0.25">
      <c r="A61" s="2"/>
      <c r="B61" s="2"/>
      <c r="C61" s="1"/>
      <c r="D61" s="2"/>
      <c r="E61" s="2"/>
      <c r="F61" s="1"/>
      <c r="G61" s="3"/>
      <c r="H61" s="1"/>
      <c r="I61" s="1"/>
      <c r="J61" s="1"/>
    </row>
    <row r="62" spans="1:10" x14ac:dyDescent="0.25">
      <c r="G62" s="4"/>
    </row>
    <row r="63" spans="1:10" x14ac:dyDescent="0.25">
      <c r="G63" s="4"/>
    </row>
  </sheetData>
  <mergeCells count="5">
    <mergeCell ref="A1:B1"/>
    <mergeCell ref="A2:B2"/>
    <mergeCell ref="A3:B3"/>
    <mergeCell ref="A4:B4"/>
    <mergeCell ref="A5:B5"/>
  </mergeCells>
  <pageMargins left="0.70866141732283472" right="0.70866141732283472" top="0.78740157480314965" bottom="0.78740157480314965" header="0.31496062992125984" footer="0.31496062992125984"/>
  <pageSetup paperSize="9" scale="40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6"/>
  <sheetViews>
    <sheetView workbookViewId="0">
      <selection activeCell="A7" sqref="A7"/>
    </sheetView>
  </sheetViews>
  <sheetFormatPr defaultRowHeight="16.5" x14ac:dyDescent="0.3"/>
  <cols>
    <col min="1" max="1" width="9.140625" style="24"/>
    <col min="2" max="2" width="10.85546875" style="24" customWidth="1"/>
    <col min="3" max="3" width="54" style="24" bestFit="1" customWidth="1"/>
    <col min="4" max="4" width="7.42578125" style="39" customWidth="1"/>
    <col min="5" max="5" width="7" style="24" customWidth="1"/>
    <col min="6" max="6" width="9.140625" style="24"/>
    <col min="7" max="7" width="11.5703125" style="24" bestFit="1" customWidth="1"/>
    <col min="8" max="8" width="13.5703125" style="24" bestFit="1" customWidth="1"/>
    <col min="9" max="9" width="56.85546875" style="24" customWidth="1"/>
    <col min="10" max="10" width="25" style="24" bestFit="1" customWidth="1"/>
    <col min="11" max="16384" width="9.140625" style="24"/>
  </cols>
  <sheetData>
    <row r="1" spans="1:10" x14ac:dyDescent="0.3">
      <c r="A1" s="107" t="s">
        <v>2</v>
      </c>
      <c r="B1" s="108"/>
      <c r="C1" s="37" t="s">
        <v>15</v>
      </c>
      <c r="E1" s="42"/>
    </row>
    <row r="2" spans="1:10" x14ac:dyDescent="0.3">
      <c r="A2" s="109" t="s">
        <v>3</v>
      </c>
      <c r="B2" s="110"/>
      <c r="C2" s="38" t="s">
        <v>16</v>
      </c>
    </row>
    <row r="3" spans="1:10" x14ac:dyDescent="0.3">
      <c r="A3" s="109" t="s">
        <v>4</v>
      </c>
      <c r="B3" s="110"/>
      <c r="C3" s="38" t="s">
        <v>17</v>
      </c>
    </row>
    <row r="4" spans="1:10" x14ac:dyDescent="0.3">
      <c r="A4" s="109" t="s">
        <v>5</v>
      </c>
      <c r="B4" s="110"/>
      <c r="C4" s="38" t="s">
        <v>103</v>
      </c>
    </row>
    <row r="5" spans="1:10" ht="33.75" thickBot="1" x14ac:dyDescent="0.35">
      <c r="A5" s="111" t="s">
        <v>18</v>
      </c>
      <c r="B5" s="112"/>
      <c r="C5" s="40" t="s">
        <v>19</v>
      </c>
      <c r="D5" s="63"/>
    </row>
    <row r="6" spans="1:10" ht="17.25" thickBot="1" x14ac:dyDescent="0.35">
      <c r="A6" s="43"/>
      <c r="J6" s="124"/>
    </row>
    <row r="7" spans="1:10" ht="39" thickBot="1" x14ac:dyDescent="0.35">
      <c r="A7" s="44" t="s">
        <v>0</v>
      </c>
      <c r="B7" s="8" t="s">
        <v>1</v>
      </c>
      <c r="C7" s="7" t="s">
        <v>6</v>
      </c>
      <c r="D7" s="7"/>
      <c r="E7" s="8" t="s">
        <v>7</v>
      </c>
      <c r="F7" s="8" t="s">
        <v>8</v>
      </c>
      <c r="G7" s="8" t="s">
        <v>9</v>
      </c>
      <c r="H7" s="8" t="s">
        <v>10</v>
      </c>
      <c r="I7" s="9" t="s">
        <v>11</v>
      </c>
      <c r="J7" s="125" t="s">
        <v>12</v>
      </c>
    </row>
    <row r="8" spans="1:10" ht="17.25" thickBot="1" x14ac:dyDescent="0.35">
      <c r="A8" s="45" t="s">
        <v>145</v>
      </c>
      <c r="B8" s="11"/>
      <c r="C8" s="10" t="s">
        <v>44</v>
      </c>
      <c r="D8" s="64"/>
      <c r="E8" s="11"/>
      <c r="F8" s="11"/>
      <c r="G8" s="11"/>
      <c r="H8" s="12"/>
      <c r="I8" s="13"/>
      <c r="J8" s="46"/>
    </row>
    <row r="9" spans="1:10" ht="63.75" x14ac:dyDescent="0.3">
      <c r="A9" s="14" t="str">
        <f>CONCATENATE(A$8,".",VALUE(ROWS(A$8:A9)-1))</f>
        <v>III.1</v>
      </c>
      <c r="B9" s="16"/>
      <c r="C9" s="47" t="s">
        <v>45</v>
      </c>
      <c r="D9" s="15"/>
      <c r="E9" s="15">
        <v>1</v>
      </c>
      <c r="F9" s="15" t="s">
        <v>14</v>
      </c>
      <c r="G9" s="48"/>
      <c r="H9" s="49">
        <f t="shared" ref="H9:H11" si="0">E9*G9</f>
        <v>0</v>
      </c>
      <c r="I9" s="50" t="s">
        <v>157</v>
      </c>
      <c r="J9" s="126"/>
    </row>
    <row r="10" spans="1:10" ht="48" x14ac:dyDescent="0.3">
      <c r="A10" s="17" t="str">
        <f>CONCATENATE(A$8,".",VALUE(ROWS(A$8:A10)-1))</f>
        <v>III.2</v>
      </c>
      <c r="B10" s="19"/>
      <c r="C10" s="23" t="s">
        <v>47</v>
      </c>
      <c r="D10" s="18"/>
      <c r="E10" s="18">
        <v>1</v>
      </c>
      <c r="F10" s="18" t="s">
        <v>14</v>
      </c>
      <c r="G10" s="51"/>
      <c r="H10" s="52">
        <f t="shared" si="0"/>
        <v>0</v>
      </c>
      <c r="I10" s="20" t="s">
        <v>156</v>
      </c>
      <c r="J10" s="127"/>
    </row>
    <row r="11" spans="1:10" ht="63.75" x14ac:dyDescent="0.3">
      <c r="A11" s="17" t="str">
        <f>CONCATENATE(A$8,".",VALUE(ROWS(A$8:A11)-1))</f>
        <v>III.3</v>
      </c>
      <c r="B11" s="19"/>
      <c r="C11" s="23" t="s">
        <v>108</v>
      </c>
      <c r="D11" s="18"/>
      <c r="E11" s="18">
        <v>20</v>
      </c>
      <c r="F11" s="18" t="s">
        <v>14</v>
      </c>
      <c r="G11" s="51"/>
      <c r="H11" s="52">
        <f t="shared" si="0"/>
        <v>0</v>
      </c>
      <c r="I11" s="20" t="s">
        <v>158</v>
      </c>
      <c r="J11" s="127"/>
    </row>
    <row r="12" spans="1:10" ht="48" x14ac:dyDescent="0.3">
      <c r="A12" s="99" t="str">
        <f>CONCATENATE(A$8,".",VALUE(ROWS(A$8:A12)-1))</f>
        <v>III.4</v>
      </c>
      <c r="B12" s="100"/>
      <c r="C12" s="101" t="s">
        <v>48</v>
      </c>
      <c r="D12" s="26"/>
      <c r="E12" s="26">
        <f>SUM(E13:E14)</f>
        <v>195.5</v>
      </c>
      <c r="F12" s="26" t="s">
        <v>49</v>
      </c>
      <c r="G12" s="51"/>
      <c r="H12" s="102">
        <f t="shared" ref="H12" si="1">E12*G12</f>
        <v>0</v>
      </c>
      <c r="I12" s="103" t="s">
        <v>59</v>
      </c>
      <c r="J12" s="127"/>
    </row>
    <row r="13" spans="1:10" x14ac:dyDescent="0.3">
      <c r="A13" s="99"/>
      <c r="B13" s="100"/>
      <c r="C13" s="101"/>
      <c r="D13" s="26"/>
      <c r="E13" s="53">
        <v>183</v>
      </c>
      <c r="F13" s="26" t="s">
        <v>49</v>
      </c>
      <c r="G13" s="54"/>
      <c r="H13" s="54"/>
      <c r="I13" s="103" t="s">
        <v>57</v>
      </c>
      <c r="J13" s="127"/>
    </row>
    <row r="14" spans="1:10" x14ac:dyDescent="0.3">
      <c r="A14" s="99"/>
      <c r="B14" s="100"/>
      <c r="C14" s="101"/>
      <c r="D14" s="26"/>
      <c r="E14" s="53">
        <v>12.5</v>
      </c>
      <c r="F14" s="26" t="s">
        <v>49</v>
      </c>
      <c r="G14" s="54"/>
      <c r="H14" s="54"/>
      <c r="I14" s="103" t="s">
        <v>58</v>
      </c>
      <c r="J14" s="127"/>
    </row>
    <row r="15" spans="1:10" ht="31.5" x14ac:dyDescent="0.3">
      <c r="A15" s="99" t="str">
        <f>CONCATENATE(A$8,".",VALUE(ROWS(A$8:A15)-4))</f>
        <v>III.4</v>
      </c>
      <c r="B15" s="100"/>
      <c r="C15" s="101" t="s">
        <v>53</v>
      </c>
      <c r="D15" s="26"/>
      <c r="E15" s="26">
        <f>E12</f>
        <v>195.5</v>
      </c>
      <c r="F15" s="26" t="s">
        <v>49</v>
      </c>
      <c r="G15" s="51"/>
      <c r="H15" s="102">
        <f t="shared" ref="H15:H17" si="2">E15*G15</f>
        <v>0</v>
      </c>
      <c r="I15" s="104" t="s">
        <v>56</v>
      </c>
      <c r="J15" s="127"/>
    </row>
    <row r="16" spans="1:10" ht="79.5" x14ac:dyDescent="0.3">
      <c r="A16" s="99" t="str">
        <f>CONCATENATE(A$8,".",VALUE(ROWS(A$8:A16)-4))</f>
        <v>III.5</v>
      </c>
      <c r="B16" s="105"/>
      <c r="C16" s="101" t="s">
        <v>50</v>
      </c>
      <c r="D16" s="26"/>
      <c r="E16" s="26">
        <v>1</v>
      </c>
      <c r="F16" s="26" t="s">
        <v>14</v>
      </c>
      <c r="G16" s="51"/>
      <c r="H16" s="102">
        <f t="shared" si="2"/>
        <v>0</v>
      </c>
      <c r="I16" s="103" t="s">
        <v>55</v>
      </c>
      <c r="J16" s="128"/>
    </row>
    <row r="17" spans="1:10" ht="32.25" x14ac:dyDescent="0.3">
      <c r="A17" s="99" t="str">
        <f>CONCATENATE(A$8,".",VALUE(ROWS(A$8:A17)-4))</f>
        <v>III.6</v>
      </c>
      <c r="B17" s="100"/>
      <c r="C17" s="101" t="s">
        <v>51</v>
      </c>
      <c r="D17" s="26"/>
      <c r="E17" s="26">
        <f>SUM(E18:E20)</f>
        <v>25.5</v>
      </c>
      <c r="F17" s="26" t="s">
        <v>49</v>
      </c>
      <c r="G17" s="51"/>
      <c r="H17" s="102">
        <f t="shared" si="2"/>
        <v>0</v>
      </c>
      <c r="I17" s="103" t="s">
        <v>160</v>
      </c>
      <c r="J17" s="127"/>
    </row>
    <row r="18" spans="1:10" x14ac:dyDescent="0.3">
      <c r="A18" s="99"/>
      <c r="B18" s="100"/>
      <c r="C18" s="101"/>
      <c r="D18" s="26"/>
      <c r="E18" s="53">
        <v>12.5</v>
      </c>
      <c r="F18" s="26"/>
      <c r="G18" s="51"/>
      <c r="H18" s="51"/>
      <c r="I18" s="103" t="s">
        <v>104</v>
      </c>
      <c r="J18" s="127"/>
    </row>
    <row r="19" spans="1:10" x14ac:dyDescent="0.3">
      <c r="A19" s="99"/>
      <c r="B19" s="100"/>
      <c r="C19" s="101"/>
      <c r="D19" s="26"/>
      <c r="E19" s="53">
        <v>4.5</v>
      </c>
      <c r="F19" s="26"/>
      <c r="G19" s="51"/>
      <c r="H19" s="51"/>
      <c r="I19" s="106" t="s">
        <v>105</v>
      </c>
      <c r="J19" s="127"/>
    </row>
    <row r="20" spans="1:10" x14ac:dyDescent="0.3">
      <c r="A20" s="99"/>
      <c r="B20" s="100"/>
      <c r="C20" s="101"/>
      <c r="D20" s="26"/>
      <c r="E20" s="53">
        <v>8.5</v>
      </c>
      <c r="F20" s="26"/>
      <c r="G20" s="51"/>
      <c r="H20" s="51"/>
      <c r="I20" s="106" t="s">
        <v>106</v>
      </c>
      <c r="J20" s="127"/>
    </row>
    <row r="21" spans="1:10" ht="32.25" x14ac:dyDescent="0.3">
      <c r="A21" s="99" t="str">
        <f>CONCATENATE(A$8,".",VALUE(ROWS(A$8:A21)-8))</f>
        <v>III.6</v>
      </c>
      <c r="B21" s="100"/>
      <c r="C21" s="101" t="s">
        <v>52</v>
      </c>
      <c r="D21" s="26"/>
      <c r="E21" s="26">
        <f>E17</f>
        <v>25.5</v>
      </c>
      <c r="F21" s="26" t="s">
        <v>49</v>
      </c>
      <c r="G21" s="51"/>
      <c r="H21" s="102">
        <f t="shared" ref="H21:H29" si="3">E21*G21</f>
        <v>0</v>
      </c>
      <c r="I21" s="103" t="s">
        <v>54</v>
      </c>
      <c r="J21" s="127"/>
    </row>
    <row r="22" spans="1:10" x14ac:dyDescent="0.3">
      <c r="A22" s="17"/>
      <c r="B22" s="19"/>
      <c r="C22" s="56" t="s">
        <v>146</v>
      </c>
      <c r="D22" s="18"/>
      <c r="E22" s="26">
        <v>20</v>
      </c>
      <c r="F22" s="18" t="s">
        <v>14</v>
      </c>
      <c r="G22" s="51"/>
      <c r="H22" s="52">
        <f t="shared" si="3"/>
        <v>0</v>
      </c>
      <c r="I22" s="20" t="s">
        <v>147</v>
      </c>
      <c r="J22" s="127"/>
    </row>
    <row r="23" spans="1:10" ht="63.75" x14ac:dyDescent="0.3">
      <c r="A23" s="17" t="str">
        <f>CONCATENATE(A$8,".",VALUE(ROWS(A$8:A23)-8))</f>
        <v>III.8</v>
      </c>
      <c r="B23" s="19"/>
      <c r="C23" s="56" t="s">
        <v>60</v>
      </c>
      <c r="D23" s="18"/>
      <c r="E23" s="18">
        <v>24</v>
      </c>
      <c r="F23" s="18" t="s">
        <v>14</v>
      </c>
      <c r="G23" s="51"/>
      <c r="H23" s="57">
        <f t="shared" si="3"/>
        <v>0</v>
      </c>
      <c r="I23" s="55" t="s">
        <v>159</v>
      </c>
      <c r="J23" s="127"/>
    </row>
    <row r="24" spans="1:10" ht="48" x14ac:dyDescent="0.3">
      <c r="A24" s="17" t="str">
        <f>CONCATENATE(A$8,".",VALUE(ROWS(A$8:A24)-8))</f>
        <v>III.9</v>
      </c>
      <c r="B24" s="58"/>
      <c r="C24" s="56" t="s">
        <v>61</v>
      </c>
      <c r="D24" s="18"/>
      <c r="E24" s="18">
        <v>10</v>
      </c>
      <c r="F24" s="59" t="s">
        <v>14</v>
      </c>
      <c r="G24" s="51"/>
      <c r="H24" s="52">
        <f t="shared" si="3"/>
        <v>0</v>
      </c>
      <c r="I24" s="20" t="s">
        <v>162</v>
      </c>
      <c r="J24" s="127"/>
    </row>
    <row r="25" spans="1:10" ht="31.5" x14ac:dyDescent="0.3">
      <c r="A25" s="17" t="str">
        <f>CONCATENATE(A$8,".",VALUE(ROWS(A$8:A25)-8))</f>
        <v>III.10</v>
      </c>
      <c r="B25" s="58"/>
      <c r="C25" s="56" t="s">
        <v>161</v>
      </c>
      <c r="D25" s="18"/>
      <c r="E25" s="18">
        <v>1</v>
      </c>
      <c r="F25" s="59" t="s">
        <v>41</v>
      </c>
      <c r="G25" s="51"/>
      <c r="H25" s="52">
        <f t="shared" si="3"/>
        <v>0</v>
      </c>
      <c r="I25" s="22" t="s">
        <v>110</v>
      </c>
      <c r="J25" s="127"/>
    </row>
    <row r="26" spans="1:10" ht="32.25" x14ac:dyDescent="0.3">
      <c r="A26" s="17" t="str">
        <f>CONCATENATE(A$8,".",VALUE(ROWS(A$8:A26)-8))</f>
        <v>III.11</v>
      </c>
      <c r="B26" s="58"/>
      <c r="C26" s="56" t="s">
        <v>109</v>
      </c>
      <c r="D26" s="18"/>
      <c r="E26" s="18">
        <v>1</v>
      </c>
      <c r="F26" s="59" t="s">
        <v>41</v>
      </c>
      <c r="G26" s="21"/>
      <c r="H26" s="52">
        <f t="shared" si="3"/>
        <v>0</v>
      </c>
      <c r="I26" s="20" t="s">
        <v>111</v>
      </c>
      <c r="J26" s="127"/>
    </row>
    <row r="27" spans="1:10" x14ac:dyDescent="0.3">
      <c r="A27" s="17" t="str">
        <f>CONCATENATE(A$8,".",VALUE(ROWS(A$8:A27)-8))</f>
        <v>III.12</v>
      </c>
      <c r="B27" s="60"/>
      <c r="C27" s="23" t="s">
        <v>120</v>
      </c>
      <c r="D27" s="18"/>
      <c r="E27" s="59">
        <v>10</v>
      </c>
      <c r="F27" s="18" t="s">
        <v>14</v>
      </c>
      <c r="G27" s="21"/>
      <c r="H27" s="52">
        <f t="shared" si="3"/>
        <v>0</v>
      </c>
      <c r="I27" s="61" t="s">
        <v>62</v>
      </c>
      <c r="J27" s="127"/>
    </row>
    <row r="28" spans="1:10" x14ac:dyDescent="0.3">
      <c r="A28" s="17" t="str">
        <f>CONCATENATE(A$8,".",VALUE(ROWS(A$8:A28)-8))</f>
        <v>III.13</v>
      </c>
      <c r="B28" s="60"/>
      <c r="C28" s="23" t="s">
        <v>63</v>
      </c>
      <c r="D28" s="18"/>
      <c r="E28" s="59">
        <v>20</v>
      </c>
      <c r="F28" s="18" t="s">
        <v>14</v>
      </c>
      <c r="G28" s="21"/>
      <c r="H28" s="52">
        <f t="shared" si="3"/>
        <v>0</v>
      </c>
      <c r="I28" s="61" t="s">
        <v>118</v>
      </c>
      <c r="J28" s="127"/>
    </row>
    <row r="29" spans="1:10" ht="17.25" thickBot="1" x14ac:dyDescent="0.35">
      <c r="A29" s="28" t="str">
        <f>CONCATENATE(A$8,".",VALUE(ROWS(A$8:A29)-8))</f>
        <v>III.14</v>
      </c>
      <c r="B29" s="30"/>
      <c r="C29" s="140" t="s">
        <v>119</v>
      </c>
      <c r="D29" s="141"/>
      <c r="E29" s="32">
        <v>20</v>
      </c>
      <c r="F29" s="141" t="s">
        <v>14</v>
      </c>
      <c r="G29" s="33"/>
      <c r="H29" s="34">
        <f t="shared" si="3"/>
        <v>0</v>
      </c>
      <c r="I29" s="142" t="s">
        <v>107</v>
      </c>
      <c r="J29" s="129"/>
    </row>
    <row r="30" spans="1:10" x14ac:dyDescent="0.3">
      <c r="A30" s="136"/>
      <c r="B30" s="136"/>
      <c r="C30" s="136"/>
      <c r="D30" s="137"/>
      <c r="E30" s="136"/>
      <c r="F30" s="136"/>
      <c r="G30" s="138" t="s">
        <v>121</v>
      </c>
      <c r="H30" s="139">
        <f>SUM(H9:H29)</f>
        <v>0</v>
      </c>
      <c r="I30" s="143" t="s">
        <v>169</v>
      </c>
      <c r="J30" s="136"/>
    </row>
    <row r="31" spans="1:10" x14ac:dyDescent="0.3">
      <c r="A31" s="25"/>
      <c r="B31" s="25"/>
      <c r="C31" s="25"/>
      <c r="D31" s="27"/>
      <c r="E31" s="25"/>
      <c r="F31" s="25"/>
      <c r="G31" s="25"/>
      <c r="H31" s="36"/>
      <c r="I31" s="25"/>
      <c r="J31" s="25"/>
    </row>
    <row r="32" spans="1:10" x14ac:dyDescent="0.3">
      <c r="A32" s="25"/>
      <c r="B32" s="25"/>
      <c r="C32" s="25"/>
      <c r="D32" s="27"/>
      <c r="E32" s="25"/>
      <c r="F32" s="25"/>
      <c r="G32" s="25"/>
      <c r="H32" s="36"/>
      <c r="I32" s="25"/>
      <c r="J32" s="25"/>
    </row>
    <row r="33" spans="1:10" x14ac:dyDescent="0.3">
      <c r="A33" s="25"/>
      <c r="B33" s="25"/>
      <c r="C33" s="25"/>
      <c r="D33" s="27"/>
      <c r="E33" s="25"/>
      <c r="F33" s="25"/>
      <c r="G33" s="25"/>
      <c r="H33" s="36"/>
      <c r="I33" s="25"/>
      <c r="J33" s="25"/>
    </row>
    <row r="34" spans="1:10" x14ac:dyDescent="0.3">
      <c r="A34" s="25"/>
      <c r="B34" s="25"/>
      <c r="C34" s="25"/>
      <c r="D34" s="27"/>
      <c r="E34" s="25"/>
      <c r="F34" s="25"/>
      <c r="G34" s="25"/>
      <c r="H34" s="36"/>
      <c r="I34" s="25"/>
      <c r="J34" s="25"/>
    </row>
    <row r="35" spans="1:10" x14ac:dyDescent="0.3">
      <c r="H35" s="62"/>
    </row>
    <row r="36" spans="1:10" x14ac:dyDescent="0.3">
      <c r="H36" s="62"/>
    </row>
  </sheetData>
  <mergeCells count="5">
    <mergeCell ref="A1:B1"/>
    <mergeCell ref="A2:B2"/>
    <mergeCell ref="A3:B3"/>
    <mergeCell ref="A4:B4"/>
    <mergeCell ref="A5:B5"/>
  </mergeCells>
  <pageMargins left="0.70866141732283472" right="0.70866141732283472" top="0.78740157480314965" bottom="0.78740157480314965" header="0.31496062992125984" footer="0.31496062992125984"/>
  <pageSetup paperSize="9" scale="42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GENERAL</vt:lpstr>
      <vt:lpstr>VIDEO</vt:lpstr>
      <vt:lpstr>OSVĚTLENÍ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2023-08-31T15:17:42Z</cp:lastPrinted>
  <dcterms:created xsi:type="dcterms:W3CDTF">2013-07-18T13:10:46Z</dcterms:created>
  <dcterms:modified xsi:type="dcterms:W3CDTF">2023-08-31T15:18:26Z</dcterms:modified>
</cp:coreProperties>
</file>